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doc\Odjeljenje za razvoj i međunarodne projekte\Odsjek za planiranje razvoja poslovne zone i investicije\Jelena Beuk\Jelena\25. EKONOMSKI POKAZATELJI\2025. godina\"/>
    </mc:Choice>
  </mc:AlternateContent>
  <bookViews>
    <workbookView xWindow="-120" yWindow="-120" windowWidth="29040" windowHeight="15840"/>
  </bookViews>
  <sheets>
    <sheet name="5.1_Ekonomski_profil  " sheetId="3" r:id="rId1"/>
  </sheets>
  <definedNames>
    <definedName name="_xlnm.Print_Area" localSheetId="0">'5.1_Ekonomski_profil  '!$A$1:$N$132</definedName>
  </definedNames>
  <calcPr calcId="152511"/>
</workbook>
</file>

<file path=xl/calcChain.xml><?xml version="1.0" encoding="utf-8"?>
<calcChain xmlns="http://schemas.openxmlformats.org/spreadsheetml/2006/main">
  <c r="B80" i="3" l="1"/>
  <c r="B75" i="3" l="1"/>
  <c r="G109" i="3" l="1"/>
  <c r="G108" i="3"/>
  <c r="G107" i="3"/>
  <c r="G106" i="3"/>
  <c r="G105" i="3"/>
  <c r="G104" i="3"/>
  <c r="D55" i="3" l="1"/>
  <c r="B55" i="3"/>
  <c r="F55" i="3"/>
  <c r="E55" i="3"/>
  <c r="C55" i="3"/>
  <c r="C58" i="3" l="1"/>
  <c r="E58" i="3"/>
  <c r="D58" i="3"/>
  <c r="B58" i="3"/>
  <c r="G55" i="3"/>
  <c r="F58" i="3" l="1"/>
</calcChain>
</file>

<file path=xl/comments1.xml><?xml version="1.0" encoding="utf-8"?>
<comments xmlns="http://schemas.openxmlformats.org/spreadsheetml/2006/main">
  <authors>
    <author>Danilo Šobot</author>
    <author>kanc34vrhovacd</author>
  </authors>
  <commentList>
    <comment ref="G54" authorId="0" shapeId="0">
      <text>
        <r>
          <rPr>
            <b/>
            <sz val="9"/>
            <color indexed="81"/>
            <rFont val="Tahoma"/>
            <family val="2"/>
            <charset val="238"/>
          </rPr>
          <t>Darko Vrhovac:</t>
        </r>
        <r>
          <rPr>
            <sz val="9"/>
            <color indexed="81"/>
            <rFont val="Tahoma"/>
            <family val="2"/>
            <charset val="238"/>
          </rPr>
          <t xml:space="preserve">
Izvor: APIF za 2025. godinu</t>
        </r>
      </text>
    </comment>
    <comment ref="F57" authorId="1" shapeId="0">
      <text>
        <r>
          <rPr>
            <b/>
            <sz val="9"/>
            <color indexed="81"/>
            <rFont val="Tahoma"/>
            <charset val="1"/>
          </rPr>
          <t>kanc34vrhovacd:</t>
        </r>
        <r>
          <rPr>
            <sz val="9"/>
            <color indexed="81"/>
            <rFont val="Tahoma"/>
            <charset val="1"/>
          </rPr>
          <t xml:space="preserve">
Izvor: Područna privredna komora Banja Luka za 2024. godinu</t>
        </r>
      </text>
    </comment>
    <comment ref="B60" authorId="1" shapeId="0">
      <text>
        <r>
          <rPr>
            <b/>
            <sz val="9"/>
            <color indexed="81"/>
            <rFont val="Tahoma"/>
            <family val="2"/>
            <charset val="238"/>
          </rPr>
          <t>kanc34vrhovacd:</t>
        </r>
        <r>
          <rPr>
            <sz val="9"/>
            <color indexed="81"/>
            <rFont val="Tahoma"/>
            <family val="2"/>
            <charset val="238"/>
          </rPr>
          <t xml:space="preserve">
Izvor: Evidencije Gradske uprave, Odsjeka za privredu za 2025. godinu)
</t>
        </r>
      </text>
    </comment>
    <comment ref="B74" authorId="1" shapeId="0">
      <text>
        <r>
          <rPr>
            <b/>
            <sz val="9"/>
            <color indexed="81"/>
            <rFont val="Tahoma"/>
            <family val="2"/>
            <charset val="238"/>
          </rPr>
          <t>kanc34vrhovacd:</t>
        </r>
        <r>
          <rPr>
            <sz val="9"/>
            <color indexed="81"/>
            <rFont val="Tahoma"/>
            <family val="2"/>
            <charset val="238"/>
          </rPr>
          <t xml:space="preserve">
Izvor: Poreska uprava Republike Srpske</t>
        </r>
      </text>
    </comment>
    <comment ref="B75" authorId="1" shapeId="0">
      <text>
        <r>
          <rPr>
            <b/>
            <sz val="9"/>
            <color indexed="81"/>
            <rFont val="Tahoma"/>
            <family val="2"/>
            <charset val="238"/>
          </rPr>
          <t>kanc34vrhovacd:</t>
        </r>
        <r>
          <rPr>
            <sz val="9"/>
            <color indexed="81"/>
            <rFont val="Tahoma"/>
            <family val="2"/>
            <charset val="238"/>
          </rPr>
          <t xml:space="preserve">
Izračun stope po metodologiji Republičkog Zavoda za statistiku Republike Srpske</t>
        </r>
      </text>
    </comment>
    <comment ref="B76" authorId="1" shapeId="0">
      <text>
        <r>
          <rPr>
            <b/>
            <sz val="9"/>
            <color indexed="81"/>
            <rFont val="Tahoma"/>
            <family val="2"/>
            <charset val="238"/>
          </rPr>
          <t>kanc34vrhovacd:</t>
        </r>
        <r>
          <rPr>
            <sz val="9"/>
            <color indexed="81"/>
            <rFont val="Tahoma"/>
            <family val="2"/>
            <charset val="238"/>
          </rPr>
          <t xml:space="preserve">
Izvor: Republički zavod za statistiku Republike Srpske</t>
        </r>
      </text>
    </comment>
    <comment ref="B79" authorId="1" shapeId="0">
      <text>
        <r>
          <rPr>
            <b/>
            <sz val="9"/>
            <color indexed="81"/>
            <rFont val="Tahoma"/>
            <family val="2"/>
            <charset val="238"/>
          </rPr>
          <t>kanc34vrhovacd:</t>
        </r>
        <r>
          <rPr>
            <sz val="9"/>
            <color indexed="81"/>
            <rFont val="Tahoma"/>
            <family val="2"/>
            <charset val="238"/>
          </rPr>
          <t xml:space="preserve">
Izvor: Zavod za zapošljavanje Republike Srpske</t>
        </r>
      </text>
    </comment>
    <comment ref="B80" authorId="1" shapeId="0">
      <text>
        <r>
          <rPr>
            <b/>
            <sz val="9"/>
            <color indexed="81"/>
            <rFont val="Tahoma"/>
            <family val="2"/>
            <charset val="238"/>
          </rPr>
          <t>kanc34vrhovacd:</t>
        </r>
        <r>
          <rPr>
            <sz val="9"/>
            <color indexed="81"/>
            <rFont val="Tahoma"/>
            <family val="2"/>
            <charset val="238"/>
          </rPr>
          <t xml:space="preserve">
Izračun stope po metodologiji Republičkog Zavoda za statistiku Republike Srpske</t>
        </r>
      </text>
    </comment>
    <comment ref="B99" authorId="1" shapeId="0">
      <text>
        <r>
          <rPr>
            <b/>
            <sz val="9"/>
            <color indexed="81"/>
            <rFont val="Tahoma"/>
            <family val="2"/>
            <charset val="238"/>
          </rPr>
          <t>kanc34vrhovacd:</t>
        </r>
        <r>
          <rPr>
            <sz val="9"/>
            <color indexed="81"/>
            <rFont val="Tahoma"/>
            <family val="2"/>
            <charset val="238"/>
          </rPr>
          <t xml:space="preserve">
Izvor: Gradska uprava grada Gradiška, Odjeljenje za poljoprivredu i ruralni razvoj, stanje za 2025. godinu.</t>
        </r>
      </text>
    </comment>
    <comment ref="B100" authorId="1" shapeId="0">
      <text>
        <r>
          <rPr>
            <b/>
            <sz val="9"/>
            <color indexed="81"/>
            <rFont val="Tahoma"/>
            <family val="2"/>
            <charset val="238"/>
          </rPr>
          <t>kanc34vrhovacd:</t>
        </r>
        <r>
          <rPr>
            <sz val="9"/>
            <color indexed="81"/>
            <rFont val="Tahoma"/>
            <family val="2"/>
            <charset val="238"/>
          </rPr>
          <t xml:space="preserve">
Izvor: APIF (Izvještaj za 2025. godinu)</t>
        </r>
      </text>
    </comment>
  </commentList>
</comments>
</file>

<file path=xl/sharedStrings.xml><?xml version="1.0" encoding="utf-8"?>
<sst xmlns="http://schemas.openxmlformats.org/spreadsheetml/2006/main" count="226" uniqueCount="208">
  <si>
    <t>Opština/Grad</t>
  </si>
  <si>
    <t>Broj stanovnika</t>
  </si>
  <si>
    <t xml:space="preserve">Površina </t>
  </si>
  <si>
    <t>Broj preduzetnika</t>
  </si>
  <si>
    <t>Broj zaposlenih</t>
  </si>
  <si>
    <t>Stopa nezaposlenosti po godinama (poslednje 3)</t>
  </si>
  <si>
    <t>18-35</t>
  </si>
  <si>
    <t>36-45</t>
  </si>
  <si>
    <t>46-55</t>
  </si>
  <si>
    <t>56-65</t>
  </si>
  <si>
    <t>preko 65</t>
  </si>
  <si>
    <t>Velika</t>
  </si>
  <si>
    <t>Srednja</t>
  </si>
  <si>
    <t>Mala</t>
  </si>
  <si>
    <t>UKUPNO</t>
  </si>
  <si>
    <t>Investicije privatnog sektora</t>
  </si>
  <si>
    <t>Naziv kompanije</t>
  </si>
  <si>
    <t>Zemlja porekla</t>
  </si>
  <si>
    <t>Pretežna delatnost</t>
  </si>
  <si>
    <t>Tip investicije (greenfield, brownfield, ostalo)</t>
  </si>
  <si>
    <t>Ukupno planirano novih zaposlenih</t>
  </si>
  <si>
    <t>Ukupno zaposleno do danas</t>
  </si>
  <si>
    <t>Broj nezaposlenih po godinama (poslednje 3)</t>
  </si>
  <si>
    <t>Datum potpisivanja ugovora o prodaji ili zakupu zemljišta/objekta</t>
  </si>
  <si>
    <t>Vrednost realizovanih investicija do danas (EUR)</t>
  </si>
  <si>
    <t>Ukupna planirana vrednost investicije (EUR)</t>
  </si>
  <si>
    <t>Iznos budžeta za poslednju godinu</t>
  </si>
  <si>
    <t>Iznos sredstava namenjenih lokalnom ekonomskom razvoju</t>
  </si>
  <si>
    <t>Beograd (Srbija)</t>
  </si>
  <si>
    <t>Berlin (Nemačka)</t>
  </si>
  <si>
    <t>Budimpešta (Mađarska)</t>
  </si>
  <si>
    <t>Istanbul (Turska)</t>
  </si>
  <si>
    <t>Minhen (Nemačka)</t>
  </si>
  <si>
    <t>Skopje (Makedonija)</t>
  </si>
  <si>
    <t>Sofija (Bugarska)</t>
  </si>
  <si>
    <t>Solun (Grčka)</t>
  </si>
  <si>
    <t>Beč (Austrija)</t>
  </si>
  <si>
    <t>Zagreb (Hrvatska)</t>
  </si>
  <si>
    <t>Podgorica (Crna Gora)</t>
  </si>
  <si>
    <t>Milano (Italija)</t>
  </si>
  <si>
    <t>Sarajevo (Bosna i Hercegovina)</t>
  </si>
  <si>
    <t>Autoputevi</t>
  </si>
  <si>
    <t>Glavni putevi</t>
  </si>
  <si>
    <t>Železničke linije</t>
  </si>
  <si>
    <t>Luke</t>
  </si>
  <si>
    <t>Aerodromi</t>
  </si>
  <si>
    <t>Adresa</t>
  </si>
  <si>
    <t>E-mail</t>
  </si>
  <si>
    <t>Website</t>
  </si>
  <si>
    <t>Facebook</t>
  </si>
  <si>
    <t>Twitter</t>
  </si>
  <si>
    <t>Obrazovna struktura</t>
  </si>
  <si>
    <t>Telefon, Fax</t>
  </si>
  <si>
    <t>Pozicija</t>
  </si>
  <si>
    <t>Struktura vlasništva</t>
  </si>
  <si>
    <t>Infrastruktura</t>
  </si>
  <si>
    <t>Električna energija</t>
  </si>
  <si>
    <t>Gas</t>
  </si>
  <si>
    <t>Lokalni</t>
  </si>
  <si>
    <t>Državni</t>
  </si>
  <si>
    <t>PDV</t>
  </si>
  <si>
    <t>Porez na dobit preduzeća</t>
  </si>
  <si>
    <t>Porez na dohodak</t>
  </si>
  <si>
    <t>Podsticaji za investitore</t>
  </si>
  <si>
    <t>Relevantne škole i fakulteti (u radijusu od 100km)</t>
  </si>
  <si>
    <t>Komunalne usluge</t>
  </si>
  <si>
    <t>Cena i vrsta otkupa zemljišta</t>
  </si>
  <si>
    <t>Veličina i namena lokacije</t>
  </si>
  <si>
    <t>Izgrađeni objekti na lokaciji</t>
  </si>
  <si>
    <t>EKONOMSKI PROFIL ZAJEDNICE (5.1)</t>
  </si>
  <si>
    <t>Porezi</t>
  </si>
  <si>
    <t>Domaći/strani investitor</t>
  </si>
  <si>
    <t>Broj nezaposlenih osoba prema starosnoj strukturi 
(registrovanih na tržištu rada)</t>
  </si>
  <si>
    <t>Prosečna neto zarada po zaposlenom - po godinama (poslednje 3)</t>
  </si>
  <si>
    <t>Lokacija</t>
  </si>
  <si>
    <t>Industrijska zona</t>
  </si>
  <si>
    <t>Podaci u okviru obrasca Ekonomski profil zajednice dostavljaju se u okviru zahteva BFC SEE standarda za potrebe izrade promotivnog materijala opštine/grada na koju se odnose i u druge svrhe se ne smeju koristiti bez prethodno pribavljene saglasnosti opštine/grada ili nadležnog Tehničkog sekretarijata. 
Opština/grad, tj. odgovorno lice garantuje istinitost dostavljenih podataka.</t>
  </si>
  <si>
    <t>Ime i prezime</t>
  </si>
  <si>
    <t>Kontakt telefon</t>
  </si>
  <si>
    <t>E-mail adresa</t>
  </si>
  <si>
    <t>Naziv</t>
  </si>
  <si>
    <t>Podaci</t>
  </si>
  <si>
    <t xml:space="preserve">Grane/delatnosti koje grad/opština smatra prioritetnima sa razvoj zajednice </t>
  </si>
  <si>
    <t>Za opštinu koja turizam smatra jednom od prioritetnih grana - u nastavku unesite podatke o kapacitetima, ukupnom broju noćenja i prosečnom broju noćenja po gostu</t>
  </si>
  <si>
    <t>Za izvozno orijentisanu privredu - u nastavku unesite podatke o izvozu po granama /delatnostima</t>
  </si>
  <si>
    <t>OSNOVNI PODACI O OPŠTINI/GRADU</t>
  </si>
  <si>
    <t>UDALJENOST OD GRADOVA</t>
  </si>
  <si>
    <t>UDALJENOST OD NAJBLIŽIH GRANIČNIH PRELAZA</t>
  </si>
  <si>
    <t>SAOBRAĆAJNE VEZE</t>
  </si>
  <si>
    <t>LJUDSKI RESURSI</t>
  </si>
  <si>
    <t>Zaposleni</t>
  </si>
  <si>
    <t>Nezaposleni</t>
  </si>
  <si>
    <t>PRIVREDA</t>
  </si>
  <si>
    <t>STRUKTURA PRIVREDE</t>
  </si>
  <si>
    <t>veličina</t>
  </si>
  <si>
    <t>762 km²</t>
  </si>
  <si>
    <t>Vidovdanska 1a, 78400 Gradiška</t>
  </si>
  <si>
    <t>00 387 (0) 51 810 300, 00 387 (0) 51 814 689</t>
  </si>
  <si>
    <t>gradonacelnik@gradgradiska.com</t>
  </si>
  <si>
    <t>www.gradgradiska.com, www.investingradiska.com</t>
  </si>
  <si>
    <t>Gradiška - Stara Gradiška (Republika Hrvatska)</t>
  </si>
  <si>
    <t>Donja Gradina - Jasenovac (Republika Hrvatska)</t>
  </si>
  <si>
    <t>Kozarska Dubica - Hrvatska Dubica (Republika Hrvatska)</t>
  </si>
  <si>
    <t>Brod - Slavonski Brod (Republika Hrvatska)</t>
  </si>
  <si>
    <t>- EUR/m3</t>
  </si>
  <si>
    <t>Udaljenost od centra grada 10 km; nalazi se uz magistralni put Gradiška-Banja Luka (M-16) i uz regionalni put Srbac-Nova Topola-Čatrnja (R-447); udaljenost od autoputa (E-661) Banja Luka - Gradiška, 7 km</t>
  </si>
  <si>
    <t>darko.vrhovac@gradgradiska.com</t>
  </si>
  <si>
    <t>Broj zaposlenih u gradu - po godinama (poslednje 3)</t>
  </si>
  <si>
    <t>Stopa zaposlenosti u gradu - po godinama (poslednje 3)</t>
  </si>
  <si>
    <t>Područja djelatnosti*</t>
  </si>
  <si>
    <t>Poljoprivreda, šumarstvo i ribolov</t>
  </si>
  <si>
    <t>Prerađivačka industrija</t>
  </si>
  <si>
    <t>Trgovina na veliko i na malo; popravak motornih vozila i motocikala</t>
  </si>
  <si>
    <t>Saobraćaj i skladištenje</t>
  </si>
  <si>
    <t>Ostalo</t>
  </si>
  <si>
    <t>Za opštinu/grad koja poljoprivredu smatra jednim od prioritetnih grana - u nastavku unesite podatke o ratarskoj, voćarskoj proizvodnji i stočnom fondu</t>
  </si>
  <si>
    <t>Grad Gradiška</t>
  </si>
  <si>
    <t>0,5 - 40€ / m², kupovina</t>
  </si>
  <si>
    <t>0   Bez škole</t>
  </si>
  <si>
    <t xml:space="preserve">1   Nekvalifikovani radnici     </t>
  </si>
  <si>
    <t xml:space="preserve">2   PK-NSS radnici              </t>
  </si>
  <si>
    <t xml:space="preserve">3   Kvalifikovani radnici       </t>
  </si>
  <si>
    <t xml:space="preserve">4   Tehničari SSS               </t>
  </si>
  <si>
    <t xml:space="preserve">5   VKV specijalisti            </t>
  </si>
  <si>
    <t xml:space="preserve">6-1 Viša stručna sprema         </t>
  </si>
  <si>
    <t xml:space="preserve">7-1 VSS 180 ECTS                </t>
  </si>
  <si>
    <t xml:space="preserve">7-2 VSS 240 ECTS,4g,5g,6g       </t>
  </si>
  <si>
    <t xml:space="preserve">7-3 Master 300 ECTS             </t>
  </si>
  <si>
    <t xml:space="preserve">7-4 Magistar stari program      </t>
  </si>
  <si>
    <t xml:space="preserve">8   Doktori nauka               </t>
  </si>
  <si>
    <t>Italija</t>
  </si>
  <si>
    <t>Brownfield</t>
  </si>
  <si>
    <t>Greenfield</t>
  </si>
  <si>
    <t xml:space="preserve">PMP Jelšingrad - FMG a.d. Gradiška    </t>
  </si>
  <si>
    <t xml:space="preserve">Prima ISG d.o.o. Gradiška            </t>
  </si>
  <si>
    <t>Domaći investitor</t>
  </si>
  <si>
    <t>Strani investitor</t>
  </si>
  <si>
    <t>BiH</t>
  </si>
  <si>
    <t xml:space="preserve">TAPETARIJA MATIC d.o.o. Nova Topola, Gradiška         </t>
  </si>
  <si>
    <t>Zeljeznički terminal Banja Luka - 52 km</t>
  </si>
  <si>
    <t>Auto-put Gradiška - Banja Luka (E661); Auto-put Zagreb - Beograd - 12 km</t>
  </si>
  <si>
    <t>M-16 i R-447</t>
  </si>
  <si>
    <t>Banja Luka - 26km; Sarajevo - 273 km; Tuzla 195 km; Beograd 265 km</t>
  </si>
  <si>
    <t>ODGOVORNO LICE ZA UNOS PODATAKA</t>
  </si>
  <si>
    <t>279 km</t>
  </si>
  <si>
    <t>1.197 km</t>
  </si>
  <si>
    <t>420 km</t>
  </si>
  <si>
    <t>1.231 km</t>
  </si>
  <si>
    <t>775 km</t>
  </si>
  <si>
    <t>682 km</t>
  </si>
  <si>
    <t>271 km</t>
  </si>
  <si>
    <t>707 km</t>
  </si>
  <si>
    <t>672 km</t>
  </si>
  <si>
    <t>910 km</t>
  </si>
  <si>
    <t>469 km</t>
  </si>
  <si>
    <t>136 km</t>
  </si>
  <si>
    <t>464 km</t>
  </si>
  <si>
    <t>0 km</t>
  </si>
  <si>
    <t>42 km</t>
  </si>
  <si>
    <t>40 km</t>
  </si>
  <si>
    <t>90 km</t>
  </si>
  <si>
    <t>Riječna luka Brčko - 172 km; Luka Split - 304 km</t>
  </si>
  <si>
    <t>-</t>
  </si>
  <si>
    <t>Privredna zona Nova Topola</t>
  </si>
  <si>
    <t>1.350.000m²; Lokacije su pogodne za poljoprivredno-prehrambenu industriju, metaloprerađivačku i drvoprerađivačku industriju, industriju tekstila, kože i obuće, servise, trgovačke centre, tehničke i inženjerske usluge</t>
  </si>
  <si>
    <t>G - Trgovina na veliko i na malo; popravka motornih vozila i motocikala</t>
  </si>
  <si>
    <t>C - Prerađivačka industrija</t>
  </si>
  <si>
    <t>H - Saobraćaj i skladištenje</t>
  </si>
  <si>
    <t>S - Ostale uslužne djelatnosti</t>
  </si>
  <si>
    <t>JU „Gimnazija Gradiška"; JU „Srednja stručna i tehnička škola" Gradiška; JU „Tehnička škola" Gradiška;  Univerzitet u Banjoj Luci - fakulteti (Akdemija umjetnosti, Arhitektonsko-građevinsko-geodetski fakultet, Ekonomski fakultet, Elektrotehnički fakultet, Mašinski fakultet, Medicinski fakultet, Poljoprivredni fakultet, Pravni fakultet, Prirodno-matematički fakultet, Tehnološki fakultet, Fakultet bezbjednosnih nauka, Fakultet političkih nauka, Fakultet fizičkog vaspitanja i sporta, Filozofski fakultet, Filološki fakultet, Šumarski fakultet, Engleski jezik  i književnost, Njemački jezik i književnost).</t>
  </si>
  <si>
    <t xml:space="preserve">Lattonedil BIH d.o.o. Gradiška   </t>
  </si>
  <si>
    <t xml:space="preserve"> Proizvodnja furnira i ostalih ploča od drveta</t>
  </si>
  <si>
    <t>Proizvodnja namještaja za poslovne i prodajne prostore</t>
  </si>
  <si>
    <t>Hrvatska</t>
  </si>
  <si>
    <t xml:space="preserve">RAPIC d.o.o. Gradiška </t>
  </si>
  <si>
    <t>Proizvodnja gotove hrane za domaće životinje</t>
  </si>
  <si>
    <t>Proizvodnja mašina za rudnike, kamenolome i građevinarstvo</t>
  </si>
  <si>
    <t>Proizvodnja ostalog namještaja</t>
  </si>
  <si>
    <t xml:space="preserve">MEHANIZMI B d.o.o. Gradiška   </t>
  </si>
  <si>
    <t>Proizvodnja električnih aparata za domaćinstvo</t>
  </si>
  <si>
    <t>Slovenija</t>
  </si>
  <si>
    <t xml:space="preserve">Grad Gradiška vlasništva 100% </t>
  </si>
  <si>
    <t>Saobraćajnice, voda, kanalizacija (oborinska i fekalna), električna energija, telekomunikacije, prečistač otpadnih voda</t>
  </si>
  <si>
    <t>Voda i kanalizacija</t>
  </si>
  <si>
    <t xml:space="preserve">7-5 VSS 360 ECTS      </t>
  </si>
  <si>
    <t>9 % fakultetski obrazovanih; 55 % sa srednjom školom; 36 % sa elementarnim obrazovanjem ili niže.</t>
  </si>
  <si>
    <t>Darko Vrhovac, načelnik Odjeljenja za razvoj i međunarodne projekte</t>
  </si>
  <si>
    <t>051/810-333</t>
  </si>
  <si>
    <t>Mikro</t>
  </si>
  <si>
    <t>I - Djelatnosti pružanja smještaja, pripreme i posluživanja hrane; hotelijerstvo i ugostiteljstvo</t>
  </si>
  <si>
    <t>M - Stručne, naučne i tehničke djelatnosti</t>
  </si>
  <si>
    <t>Djelatnost zdravstvene zaštite i socijalnog rada</t>
  </si>
  <si>
    <t>F-  Građevinarstvo</t>
  </si>
  <si>
    <t>Poljoprivredno zemljište: 50.003 ha (66 %); Obradivo zemljište: 46.624 ha; Šume: 20.877 ha; Broj registrovanih poljoprivrednih gazdinstava: 2.684; Ukupne sjetvene površine: 21.480 ha; Površina voćnjaka: 1.320 ha; Prosječni godišnji prinos voća: cca 41.100 t; Ukupno brojno stanje stoke: cca 64.000 (krupna stoka), cca 1.500.000 (perad).</t>
  </si>
  <si>
    <t>Broj privrednih društava (za poslednju 2025. godinu )</t>
  </si>
  <si>
    <t>Procenat privrednih društava (za poslednju 2025. godinu)</t>
  </si>
  <si>
    <t>Broj privrednih društava po veličini (za poslednju 2025. godinu)</t>
  </si>
  <si>
    <t>Procenat privrednih društava po veličini (za poslednju 2025. godinu)</t>
  </si>
  <si>
    <t>Broj preduzetnika po najznačajnijim delatnostima (za poslednju 2025. godinu)</t>
  </si>
  <si>
    <t>Grane privrede sa najviše zaposlenih (od većeg ka manjem) - 31.12.2025.</t>
  </si>
  <si>
    <t>Broj nezaposlenih osoba prema stepenu stručnog obrazovanja
(registrovanih na tržištu rada) - 31.12.2025. godine</t>
  </si>
  <si>
    <t>Prihod: 421.170.045 KM; Neto dobit: 33.936.180 KM; Broj zaposlenih: 3.043; Prioritetne oblasti unutar područja: drvoprerada i proizvodnja namještaja, metaloprerada, tekstilna i prehrambena industrija</t>
  </si>
  <si>
    <t>Program podrške privredi za 2026. godinu</t>
  </si>
  <si>
    <t>Javni poziv za dodjelu podsticaja za direktna ulaganja u 2026.godini</t>
  </si>
  <si>
    <t xml:space="preserve">0,0936-0,1154 KM/kWh </t>
  </si>
  <si>
    <t>3,32 – 41,26 EUR/m3</t>
  </si>
  <si>
    <r>
      <t>Ukupno 20 objekata; Površine cca 80.000 m</t>
    </r>
    <r>
      <rPr>
        <sz val="10"/>
        <rFont val="Arial"/>
        <family val="2"/>
        <charset val="238"/>
      </rPr>
      <t>2</t>
    </r>
    <r>
      <rPr>
        <sz val="11"/>
        <rFont val="Arial"/>
        <family val="2"/>
      </rPr>
      <t>; Vrsta objekata - hale, skladišta, upravne zgrade itd.</t>
    </r>
  </si>
  <si>
    <t>1.255.993 KM / 642.179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</si>
</sst>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M&quot;;[Red]\-#,##0\ &quot;KM&quot;"/>
  </numFmts>
  <fonts count="33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u/>
      <sz val="7.7"/>
      <color theme="10"/>
      <name val="Calibri"/>
      <family val="2"/>
    </font>
    <font>
      <u/>
      <sz val="12"/>
      <color theme="10"/>
      <name val="Calibri"/>
      <family val="2"/>
    </font>
    <font>
      <u/>
      <sz val="12"/>
      <color rgb="FF0563C1"/>
      <name val="Calibri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6"/>
      <name val="Calibri"/>
      <family val="2"/>
      <scheme val="minor"/>
    </font>
    <font>
      <b/>
      <sz val="10"/>
      <name val="Arial"/>
      <family val="2"/>
      <charset val="238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2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240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/>
    <xf numFmtId="0" fontId="3" fillId="3" borderId="1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3" borderId="22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8" fillId="3" borderId="23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vertical="center" wrapText="1"/>
    </xf>
    <xf numFmtId="0" fontId="11" fillId="3" borderId="25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8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4" fillId="3" borderId="37" xfId="3" applyFont="1" applyFill="1" applyBorder="1" applyAlignment="1">
      <alignment horizontal="left" vertical="center" wrapText="1"/>
    </xf>
    <xf numFmtId="0" fontId="4" fillId="3" borderId="38" xfId="3" applyFont="1" applyFill="1" applyBorder="1" applyAlignment="1">
      <alignment horizontal="left" vertical="center" wrapText="1"/>
    </xf>
    <xf numFmtId="0" fontId="3" fillId="3" borderId="24" xfId="3" applyFont="1" applyFill="1" applyBorder="1" applyAlignment="1">
      <alignment horizontal="left" vertical="center" wrapText="1"/>
    </xf>
    <xf numFmtId="0" fontId="3" fillId="3" borderId="17" xfId="3" applyFont="1" applyFill="1" applyBorder="1" applyAlignment="1">
      <alignment horizontal="center" vertical="center" wrapText="1"/>
    </xf>
    <xf numFmtId="0" fontId="6" fillId="0" borderId="23" xfId="5" applyFont="1" applyBorder="1" applyAlignment="1">
      <alignment horizontal="left" vertical="center" wrapText="1"/>
    </xf>
    <xf numFmtId="3" fontId="3" fillId="0" borderId="0" xfId="0" applyNumberFormat="1" applyFont="1"/>
    <xf numFmtId="0" fontId="3" fillId="3" borderId="38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20" fillId="0" borderId="0" xfId="0" applyNumberFormat="1" applyFont="1" applyAlignment="1">
      <alignment vertical="center"/>
    </xf>
    <xf numFmtId="0" fontId="4" fillId="2" borderId="22" xfId="0" applyFont="1" applyFill="1" applyBorder="1" applyAlignment="1">
      <alignment horizontal="left" vertical="center"/>
    </xf>
    <xf numFmtId="0" fontId="21" fillId="3" borderId="36" xfId="3" applyFont="1" applyFill="1" applyBorder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4" fillId="0" borderId="21" xfId="2" applyFont="1" applyFill="1" applyBorder="1" applyAlignment="1" applyProtection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5" fillId="0" borderId="20" xfId="2" applyFont="1" applyFill="1" applyBorder="1" applyAlignment="1" applyProtection="1">
      <alignment horizontal="center" vertical="center" wrapText="1"/>
    </xf>
    <xf numFmtId="0" fontId="14" fillId="0" borderId="20" xfId="2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10" fontId="3" fillId="0" borderId="16" xfId="0" applyNumberFormat="1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3" fontId="3" fillId="0" borderId="26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/>
    </xf>
    <xf numFmtId="3" fontId="3" fillId="0" borderId="40" xfId="0" applyNumberFormat="1" applyFont="1" applyBorder="1" applyAlignment="1">
      <alignment horizontal="center"/>
    </xf>
    <xf numFmtId="3" fontId="3" fillId="0" borderId="20" xfId="5" applyNumberFormat="1" applyFont="1" applyBorder="1" applyAlignment="1">
      <alignment horizontal="center" vertical="center" wrapText="1"/>
    </xf>
    <xf numFmtId="0" fontId="3" fillId="0" borderId="20" xfId="5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10" fontId="3" fillId="0" borderId="15" xfId="4" applyNumberFormat="1" applyFont="1" applyFill="1" applyBorder="1" applyAlignment="1">
      <alignment horizontal="center" vertical="center" wrapText="1"/>
    </xf>
    <xf numFmtId="10" fontId="3" fillId="0" borderId="12" xfId="4" applyNumberFormat="1" applyFont="1" applyFill="1" applyBorder="1" applyAlignment="1">
      <alignment horizontal="center" vertical="center" wrapText="1"/>
    </xf>
    <xf numFmtId="10" fontId="3" fillId="0" borderId="21" xfId="3" applyNumberFormat="1" applyFont="1" applyBorder="1" applyAlignment="1">
      <alignment horizontal="center" vertical="center" wrapText="1"/>
    </xf>
    <xf numFmtId="0" fontId="23" fillId="0" borderId="8" xfId="6" applyFont="1" applyBorder="1" applyAlignment="1">
      <alignment horizontal="left" vertical="center" wrapText="1"/>
    </xf>
    <xf numFmtId="0" fontId="24" fillId="0" borderId="0" xfId="3" applyFont="1"/>
    <xf numFmtId="0" fontId="24" fillId="0" borderId="0" xfId="0" applyFont="1"/>
    <xf numFmtId="0" fontId="23" fillId="0" borderId="10" xfId="6" applyFont="1" applyBorder="1" applyAlignment="1">
      <alignment horizontal="left" vertical="center" wrapText="1"/>
    </xf>
    <xf numFmtId="0" fontId="25" fillId="0" borderId="0" xfId="3" applyFont="1" applyAlignment="1">
      <alignment vertical="center"/>
    </xf>
    <xf numFmtId="1" fontId="26" fillId="0" borderId="0" xfId="3" applyNumberFormat="1" applyFont="1" applyAlignment="1">
      <alignment vertical="center"/>
    </xf>
    <xf numFmtId="1" fontId="25" fillId="0" borderId="0" xfId="3" applyNumberFormat="1" applyFont="1" applyAlignment="1">
      <alignment vertical="center"/>
    </xf>
    <xf numFmtId="0" fontId="23" fillId="0" borderId="0" xfId="6" applyFont="1" applyAlignment="1">
      <alignment horizontal="left" vertical="center" wrapText="1"/>
    </xf>
    <xf numFmtId="0" fontId="23" fillId="0" borderId="12" xfId="6" applyFont="1" applyBorder="1" applyAlignment="1">
      <alignment horizontal="left" vertical="center" wrapText="1"/>
    </xf>
    <xf numFmtId="0" fontId="24" fillId="3" borderId="23" xfId="3" applyFont="1" applyFill="1" applyBorder="1" applyAlignment="1">
      <alignment horizontal="left" vertical="center"/>
    </xf>
    <xf numFmtId="0" fontId="25" fillId="3" borderId="23" xfId="3" applyFont="1" applyFill="1" applyBorder="1" applyAlignment="1">
      <alignment horizontal="left" vertical="center"/>
    </xf>
    <xf numFmtId="0" fontId="24" fillId="3" borderId="22" xfId="3" applyFont="1" applyFill="1" applyBorder="1" applyAlignment="1">
      <alignment horizontal="left" vertical="center" wrapText="1"/>
    </xf>
    <xf numFmtId="0" fontId="24" fillId="3" borderId="24" xfId="3" applyFont="1" applyFill="1" applyBorder="1" applyAlignment="1">
      <alignment horizontal="left" vertical="center" wrapText="1"/>
    </xf>
    <xf numFmtId="0" fontId="24" fillId="3" borderId="23" xfId="3" applyFont="1" applyFill="1" applyBorder="1" applyAlignment="1">
      <alignment horizontal="left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6" fillId="0" borderId="24" xfId="5" applyFont="1" applyBorder="1" applyAlignment="1">
      <alignment horizontal="left" vertical="center" wrapText="1"/>
    </xf>
    <xf numFmtId="0" fontId="3" fillId="0" borderId="11" xfId="3" applyFont="1" applyBorder="1" applyAlignment="1">
      <alignment horizontal="center" vertical="center" wrapText="1"/>
    </xf>
    <xf numFmtId="3" fontId="3" fillId="0" borderId="46" xfId="0" applyNumberFormat="1" applyFont="1" applyBorder="1" applyAlignment="1">
      <alignment horizont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30" xfId="0" applyFont="1" applyFill="1" applyBorder="1" applyAlignment="1">
      <alignment horizontal="center" vertical="center" wrapText="1"/>
    </xf>
    <xf numFmtId="0" fontId="22" fillId="3" borderId="36" xfId="0" applyFont="1" applyFill="1" applyBorder="1" applyAlignment="1">
      <alignment horizontal="center" vertical="center" wrapText="1"/>
    </xf>
    <xf numFmtId="0" fontId="24" fillId="0" borderId="0" xfId="3" applyFont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3" fontId="24" fillId="0" borderId="0" xfId="3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0" xfId="0" applyFont="1" applyFill="1"/>
    <xf numFmtId="49" fontId="3" fillId="5" borderId="0" xfId="0" applyNumberFormat="1" applyFont="1" applyFill="1"/>
    <xf numFmtId="3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3" fontId="3" fillId="5" borderId="0" xfId="0" applyNumberFormat="1" applyFont="1" applyFill="1" applyAlignment="1">
      <alignment horizontal="center" wrapText="1"/>
    </xf>
    <xf numFmtId="10" fontId="3" fillId="5" borderId="0" xfId="0" applyNumberFormat="1" applyFont="1" applyFill="1" applyAlignment="1">
      <alignment horizontal="center" vertical="center" wrapText="1"/>
    </xf>
    <xf numFmtId="4" fontId="3" fillId="5" borderId="0" xfId="0" applyNumberFormat="1" applyFont="1" applyFill="1" applyAlignment="1">
      <alignment horizontal="center" wrapText="1"/>
    </xf>
    <xf numFmtId="3" fontId="3" fillId="5" borderId="0" xfId="0" applyNumberFormat="1" applyFont="1" applyFill="1"/>
    <xf numFmtId="3" fontId="3" fillId="5" borderId="44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0" fontId="4" fillId="3" borderId="22" xfId="3" applyFont="1" applyFill="1" applyBorder="1" applyAlignment="1">
      <alignment horizontal="left" vertical="center" wrapText="1"/>
    </xf>
    <xf numFmtId="0" fontId="25" fillId="0" borderId="9" xfId="6" applyFont="1" applyBorder="1" applyAlignment="1">
      <alignment horizontal="center" vertical="center" wrapText="1"/>
    </xf>
    <xf numFmtId="0" fontId="25" fillId="0" borderId="11" xfId="6" applyFont="1" applyBorder="1" applyAlignment="1">
      <alignment horizontal="center" vertical="center" wrapText="1"/>
    </xf>
    <xf numFmtId="0" fontId="25" fillId="0" borderId="42" xfId="6" applyFont="1" applyBorder="1" applyAlignment="1">
      <alignment horizontal="center" vertical="center" wrapText="1"/>
    </xf>
    <xf numFmtId="0" fontId="25" fillId="0" borderId="13" xfId="6" applyFont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left" vertical="center" wrapText="1"/>
    </xf>
    <xf numFmtId="10" fontId="4" fillId="0" borderId="26" xfId="0" applyNumberFormat="1" applyFont="1" applyBorder="1" applyAlignment="1">
      <alignment horizontal="center" vertical="center" wrapText="1"/>
    </xf>
    <xf numFmtId="10" fontId="4" fillId="5" borderId="4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23" xfId="0" applyFont="1" applyFill="1" applyBorder="1" applyAlignment="1">
      <alignment horizontal="left" vertical="center" wrapText="1"/>
    </xf>
    <xf numFmtId="0" fontId="4" fillId="3" borderId="23" xfId="3" applyFont="1" applyFill="1" applyBorder="1" applyAlignment="1">
      <alignment horizontal="left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29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/>
    </xf>
    <xf numFmtId="0" fontId="4" fillId="5" borderId="0" xfId="0" applyFont="1" applyFill="1"/>
    <xf numFmtId="0" fontId="9" fillId="4" borderId="28" xfId="0" applyFont="1" applyFill="1" applyBorder="1" applyAlignment="1">
      <alignment vertical="center"/>
    </xf>
    <xf numFmtId="0" fontId="29" fillId="0" borderId="22" xfId="5" applyFont="1" applyBorder="1" applyAlignment="1">
      <alignment horizontal="left" vertical="center" wrapText="1"/>
    </xf>
    <xf numFmtId="0" fontId="12" fillId="4" borderId="2" xfId="0" applyFont="1" applyFill="1" applyBorder="1" applyAlignment="1">
      <alignment vertical="center" wrapText="1"/>
    </xf>
    <xf numFmtId="0" fontId="3" fillId="0" borderId="0" xfId="0" applyFont="1" applyBorder="1"/>
    <xf numFmtId="0" fontId="3" fillId="2" borderId="0" xfId="0" applyFont="1" applyFill="1" applyBorder="1"/>
    <xf numFmtId="1" fontId="3" fillId="2" borderId="0" xfId="0" applyNumberFormat="1" applyFont="1" applyFill="1" applyBorder="1"/>
    <xf numFmtId="4" fontId="4" fillId="0" borderId="26" xfId="0" applyNumberFormat="1" applyFont="1" applyBorder="1" applyAlignment="1">
      <alignment horizontal="center" vertical="center" wrapText="1"/>
    </xf>
    <xf numFmtId="0" fontId="20" fillId="0" borderId="8" xfId="3" applyFont="1" applyBorder="1" applyAlignment="1">
      <alignment horizontal="left" vertical="center" wrapText="1"/>
    </xf>
    <xf numFmtId="0" fontId="30" fillId="0" borderId="14" xfId="3" applyFont="1" applyBorder="1" applyAlignment="1">
      <alignment horizontal="center" vertical="center" wrapText="1"/>
    </xf>
    <xf numFmtId="0" fontId="20" fillId="0" borderId="10" xfId="3" applyFont="1" applyBorder="1" applyAlignment="1">
      <alignment horizontal="left" vertical="center" wrapText="1"/>
    </xf>
    <xf numFmtId="0" fontId="30" fillId="0" borderId="1" xfId="3" applyFont="1" applyBorder="1" applyAlignment="1">
      <alignment horizontal="center" vertical="center" wrapText="1"/>
    </xf>
    <xf numFmtId="0" fontId="20" fillId="0" borderId="12" xfId="0" applyFont="1" applyBorder="1"/>
    <xf numFmtId="0" fontId="30" fillId="0" borderId="15" xfId="3" applyFont="1" applyBorder="1" applyAlignment="1">
      <alignment horizontal="center" vertical="center" wrapText="1"/>
    </xf>
    <xf numFmtId="3" fontId="30" fillId="0" borderId="14" xfId="3" applyNumberFormat="1" applyFont="1" applyBorder="1" applyAlignment="1">
      <alignment horizontal="center" vertical="center" wrapText="1"/>
    </xf>
    <xf numFmtId="0" fontId="20" fillId="0" borderId="14" xfId="3" applyFont="1" applyBorder="1" applyAlignment="1">
      <alignment horizontal="center" vertical="center" wrapText="1"/>
    </xf>
    <xf numFmtId="3" fontId="20" fillId="0" borderId="14" xfId="3" applyNumberFormat="1" applyFont="1" applyBorder="1" applyAlignment="1">
      <alignment horizontal="center" vertical="center" wrapText="1"/>
    </xf>
    <xf numFmtId="0" fontId="30" fillId="0" borderId="9" xfId="3" applyFont="1" applyBorder="1" applyAlignment="1">
      <alignment horizontal="center" vertical="center" wrapText="1"/>
    </xf>
    <xf numFmtId="3" fontId="30" fillId="0" borderId="1" xfId="3" applyNumberFormat="1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3" fontId="20" fillId="0" borderId="1" xfId="3" applyNumberFormat="1" applyFont="1" applyBorder="1" applyAlignment="1">
      <alignment horizontal="center" vertical="center" wrapText="1"/>
    </xf>
    <xf numFmtId="0" fontId="30" fillId="0" borderId="11" xfId="3" applyFont="1" applyBorder="1" applyAlignment="1">
      <alignment horizontal="center" vertical="center" wrapText="1"/>
    </xf>
    <xf numFmtId="3" fontId="30" fillId="0" borderId="15" xfId="3" applyNumberFormat="1" applyFont="1" applyBorder="1" applyAlignment="1">
      <alignment horizontal="center" vertical="center" wrapText="1"/>
    </xf>
    <xf numFmtId="0" fontId="20" fillId="0" borderId="15" xfId="3" applyFont="1" applyBorder="1" applyAlignment="1">
      <alignment horizontal="center" vertical="center" wrapText="1"/>
    </xf>
    <xf numFmtId="3" fontId="20" fillId="0" borderId="15" xfId="3" applyNumberFormat="1" applyFont="1" applyBorder="1" applyAlignment="1">
      <alignment horizontal="center" vertical="center" wrapText="1"/>
    </xf>
    <xf numFmtId="0" fontId="30" fillId="0" borderId="13" xfId="3" applyFont="1" applyBorder="1" applyAlignment="1">
      <alignment horizontal="center" vertical="center" wrapText="1"/>
    </xf>
    <xf numFmtId="0" fontId="30" fillId="2" borderId="17" xfId="3" applyFont="1" applyFill="1" applyBorder="1" applyAlignment="1">
      <alignment horizontal="center" vertical="center" wrapText="1"/>
    </xf>
    <xf numFmtId="49" fontId="30" fillId="2" borderId="20" xfId="3" applyNumberFormat="1" applyFont="1" applyFill="1" applyBorder="1" applyAlignment="1">
      <alignment horizontal="center" vertical="center" wrapText="1"/>
    </xf>
    <xf numFmtId="0" fontId="30" fillId="2" borderId="20" xfId="3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left" vertical="center"/>
    </xf>
    <xf numFmtId="0" fontId="9" fillId="4" borderId="32" xfId="0" applyFont="1" applyFill="1" applyBorder="1" applyAlignment="1">
      <alignment horizontal="left" vertical="center"/>
    </xf>
    <xf numFmtId="0" fontId="20" fillId="0" borderId="16" xfId="3" applyFont="1" applyBorder="1" applyAlignment="1">
      <alignment horizontal="left" vertical="center" wrapText="1"/>
    </xf>
    <xf numFmtId="0" fontId="20" fillId="0" borderId="1" xfId="3" applyFont="1" applyBorder="1" applyAlignment="1">
      <alignment horizontal="left" vertical="center" wrapText="1"/>
    </xf>
    <xf numFmtId="0" fontId="20" fillId="0" borderId="11" xfId="3" applyFont="1" applyBorder="1" applyAlignment="1">
      <alignment horizontal="left" vertical="center" wrapText="1"/>
    </xf>
    <xf numFmtId="0" fontId="30" fillId="0" borderId="16" xfId="3" applyFont="1" applyBorder="1" applyAlignment="1">
      <alignment horizontal="left" vertical="center" wrapText="1"/>
    </xf>
    <xf numFmtId="0" fontId="30" fillId="0" borderId="1" xfId="3" applyFont="1" applyBorder="1" applyAlignment="1">
      <alignment horizontal="left" vertical="center" wrapText="1"/>
    </xf>
    <xf numFmtId="0" fontId="30" fillId="0" borderId="11" xfId="3" applyFont="1" applyBorder="1" applyAlignment="1">
      <alignment horizontal="lef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20" fillId="0" borderId="26" xfId="3" applyFont="1" applyBorder="1" applyAlignment="1">
      <alignment horizontal="left" vertical="center" wrapText="1"/>
    </xf>
    <xf numFmtId="0" fontId="20" fillId="0" borderId="15" xfId="3" applyFont="1" applyBorder="1" applyAlignment="1">
      <alignment horizontal="left" vertical="center" wrapText="1"/>
    </xf>
    <xf numFmtId="0" fontId="20" fillId="0" borderId="13" xfId="3" applyFont="1" applyBorder="1" applyAlignment="1">
      <alignment horizontal="left" vertical="center" wrapText="1"/>
    </xf>
    <xf numFmtId="0" fontId="9" fillId="4" borderId="3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0" fillId="4" borderId="35" xfId="0" applyFont="1" applyFill="1" applyBorder="1" applyAlignment="1">
      <alignment horizontal="left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18" fillId="0" borderId="25" xfId="5" applyFont="1" applyBorder="1" applyAlignment="1">
      <alignment horizontal="left" vertical="center" wrapText="1"/>
    </xf>
    <xf numFmtId="0" fontId="18" fillId="0" borderId="14" xfId="5" applyFont="1" applyBorder="1" applyAlignment="1">
      <alignment horizontal="left" vertical="center" wrapText="1"/>
    </xf>
    <xf numFmtId="0" fontId="18" fillId="0" borderId="9" xfId="5" applyFont="1" applyBorder="1" applyAlignment="1">
      <alignment horizontal="left" vertical="center" wrapText="1"/>
    </xf>
    <xf numFmtId="0" fontId="31" fillId="0" borderId="38" xfId="5" applyFont="1" applyBorder="1" applyAlignment="1">
      <alignment horizontal="left" vertical="center" wrapText="1"/>
    </xf>
    <xf numFmtId="0" fontId="31" fillId="0" borderId="43" xfId="5" applyFont="1" applyBorder="1" applyAlignment="1">
      <alignment horizontal="left" vertical="center" wrapText="1"/>
    </xf>
    <xf numFmtId="0" fontId="31" fillId="0" borderId="21" xfId="5" applyFont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34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31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/>
    </xf>
    <xf numFmtId="0" fontId="12" fillId="4" borderId="39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/>
    </xf>
    <xf numFmtId="0" fontId="9" fillId="4" borderId="19" xfId="0" applyFont="1" applyFill="1" applyBorder="1" applyAlignment="1">
      <alignment horizontal="left"/>
    </xf>
    <xf numFmtId="0" fontId="20" fillId="2" borderId="16" xfId="3" applyFont="1" applyFill="1" applyBorder="1" applyAlignment="1">
      <alignment horizontal="left" vertical="center" wrapText="1"/>
    </xf>
    <xf numFmtId="0" fontId="20" fillId="2" borderId="1" xfId="3" applyFont="1" applyFill="1" applyBorder="1" applyAlignment="1">
      <alignment horizontal="left" vertical="center" wrapText="1"/>
    </xf>
    <xf numFmtId="0" fontId="20" fillId="2" borderId="11" xfId="3" applyFont="1" applyFill="1" applyBorder="1" applyAlignment="1">
      <alignment horizontal="left" vertical="center" wrapText="1"/>
    </xf>
    <xf numFmtId="9" fontId="31" fillId="0" borderId="17" xfId="1" applyFont="1" applyFill="1" applyBorder="1" applyAlignment="1">
      <alignment horizontal="center" vertical="center" wrapText="1"/>
    </xf>
    <xf numFmtId="9" fontId="31" fillId="0" borderId="20" xfId="1" applyFont="1" applyFill="1" applyBorder="1" applyAlignment="1">
      <alignment horizontal="center" vertical="center" wrapText="1"/>
    </xf>
    <xf numFmtId="9" fontId="31" fillId="0" borderId="21" xfId="1" applyFont="1" applyFill="1" applyBorder="1" applyAlignment="1">
      <alignment horizontal="center" vertical="center" wrapText="1"/>
    </xf>
    <xf numFmtId="164" fontId="4" fillId="2" borderId="20" xfId="0" applyNumberFormat="1" applyFont="1" applyFill="1" applyBorder="1" applyAlignment="1">
      <alignment horizontal="center" vertical="center" wrapText="1"/>
    </xf>
    <xf numFmtId="49" fontId="4" fillId="2" borderId="20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</cellXfs>
  <cellStyles count="8">
    <cellStyle name="Hyperlink" xfId="2" builtinId="8"/>
    <cellStyle name="Normal" xfId="0" builtinId="0"/>
    <cellStyle name="Normal 2" xfId="3"/>
    <cellStyle name="Normal 2 2" xfId="6"/>
    <cellStyle name="Normal 3" xfId="5"/>
    <cellStyle name="Percent" xfId="1" builtinId="5"/>
    <cellStyle name="Percent 2" xfId="4"/>
    <cellStyle name="Percent 2 2" xfId="7"/>
  </cellStyles>
  <dxfs count="0"/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radgradiska.com/" TargetMode="External"/><Relationship Id="rId2" Type="http://schemas.openxmlformats.org/officeDocument/2006/relationships/hyperlink" Target="mailto:gradonacelnik@gradgradiska.com" TargetMode="External"/><Relationship Id="rId1" Type="http://schemas.openxmlformats.org/officeDocument/2006/relationships/hyperlink" Target="mailto:darko.vrhovac@gradgradiska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32"/>
  <sheetViews>
    <sheetView tabSelected="1" zoomScaleNormal="100" zoomScaleSheetLayoutView="90" workbookViewId="0">
      <selection activeCell="B71" sqref="B71:D71"/>
    </sheetView>
  </sheetViews>
  <sheetFormatPr defaultRowHeight="15" x14ac:dyDescent="0.25"/>
  <cols>
    <col min="1" max="1" width="72.7109375" customWidth="1"/>
    <col min="2" max="2" width="72.140625" customWidth="1"/>
    <col min="3" max="4" width="17.5703125" customWidth="1"/>
    <col min="5" max="5" width="22.85546875" customWidth="1"/>
    <col min="6" max="6" width="19.5703125" customWidth="1"/>
    <col min="7" max="9" width="21.7109375" customWidth="1"/>
    <col min="10" max="10" width="24.5703125" customWidth="1"/>
    <col min="11" max="11" width="21.7109375" customWidth="1"/>
    <col min="12" max="14" width="25.140625" customWidth="1"/>
    <col min="15" max="15" width="13.140625" customWidth="1"/>
  </cols>
  <sheetData>
    <row r="1" spans="1:4" s="4" customFormat="1" ht="21.75" thickBot="1" x14ac:dyDescent="0.3">
      <c r="A1" s="217" t="s">
        <v>69</v>
      </c>
      <c r="B1" s="218"/>
    </row>
    <row r="2" spans="1:4" s="4" customFormat="1" ht="15.75" customHeight="1" x14ac:dyDescent="0.25">
      <c r="A2" s="219" t="s">
        <v>76</v>
      </c>
      <c r="B2" s="220"/>
    </row>
    <row r="3" spans="1:4" s="4" customFormat="1" ht="15.75" x14ac:dyDescent="0.25">
      <c r="A3" s="221"/>
      <c r="B3" s="222"/>
      <c r="D3" s="12"/>
    </row>
    <row r="4" spans="1:4" s="4" customFormat="1" ht="50.25" customHeight="1" thickBot="1" x14ac:dyDescent="0.3">
      <c r="A4" s="223"/>
      <c r="B4" s="224"/>
    </row>
    <row r="5" spans="1:4" ht="15.75" thickBot="1" x14ac:dyDescent="0.3"/>
    <row r="6" spans="1:4" s="4" customFormat="1" ht="21.75" thickBot="1" x14ac:dyDescent="0.3">
      <c r="A6" s="225" t="s">
        <v>143</v>
      </c>
      <c r="B6" s="226"/>
      <c r="C6" s="113"/>
    </row>
    <row r="7" spans="1:4" s="4" customFormat="1" ht="16.5" customHeight="1" x14ac:dyDescent="0.25">
      <c r="A7" s="19" t="s">
        <v>77</v>
      </c>
      <c r="B7" s="56" t="s">
        <v>186</v>
      </c>
      <c r="C7" s="113"/>
    </row>
    <row r="8" spans="1:4" s="4" customFormat="1" ht="15.75" x14ac:dyDescent="0.25">
      <c r="A8" s="20" t="s">
        <v>78</v>
      </c>
      <c r="B8" s="57" t="s">
        <v>187</v>
      </c>
      <c r="C8" s="113"/>
    </row>
    <row r="9" spans="1:4" s="4" customFormat="1" ht="16.5" thickBot="1" x14ac:dyDescent="0.3">
      <c r="A9" s="31" t="s">
        <v>79</v>
      </c>
      <c r="B9" s="58" t="s">
        <v>106</v>
      </c>
      <c r="C9" s="113"/>
    </row>
    <row r="10" spans="1:4" ht="15.75" thickBot="1" x14ac:dyDescent="0.3"/>
    <row r="11" spans="1:4" s="4" customFormat="1" ht="21.75" thickBot="1" x14ac:dyDescent="0.4">
      <c r="A11" s="227" t="s">
        <v>85</v>
      </c>
      <c r="B11" s="228"/>
      <c r="C11" s="113"/>
      <c r="D11" s="18"/>
    </row>
    <row r="12" spans="1:4" s="4" customFormat="1" ht="15.75" x14ac:dyDescent="0.25">
      <c r="A12" s="19" t="s">
        <v>0</v>
      </c>
      <c r="B12" s="59" t="s">
        <v>116</v>
      </c>
      <c r="C12" s="113"/>
    </row>
    <row r="13" spans="1:4" s="4" customFormat="1" ht="15.75" x14ac:dyDescent="0.25">
      <c r="A13" s="20" t="s">
        <v>1</v>
      </c>
      <c r="B13" s="60">
        <v>49196</v>
      </c>
      <c r="C13" s="113"/>
    </row>
    <row r="14" spans="1:4" s="4" customFormat="1" ht="15.75" x14ac:dyDescent="0.25">
      <c r="A14" s="20" t="s">
        <v>2</v>
      </c>
      <c r="B14" s="61" t="s">
        <v>95</v>
      </c>
      <c r="C14" s="113"/>
    </row>
    <row r="15" spans="1:4" s="4" customFormat="1" ht="15.75" x14ac:dyDescent="0.25">
      <c r="A15" s="20" t="s">
        <v>26</v>
      </c>
      <c r="B15" s="235">
        <v>59900239.560000002</v>
      </c>
      <c r="C15" s="114"/>
    </row>
    <row r="16" spans="1:4" s="4" customFormat="1" ht="15.75" x14ac:dyDescent="0.25">
      <c r="A16" s="20" t="s">
        <v>27</v>
      </c>
      <c r="B16" s="236" t="s">
        <v>207</v>
      </c>
      <c r="C16" s="114"/>
    </row>
    <row r="17" spans="1:14" s="4" customFormat="1" ht="15.75" x14ac:dyDescent="0.25">
      <c r="A17" s="21" t="s">
        <v>46</v>
      </c>
      <c r="B17" s="62" t="s">
        <v>96</v>
      </c>
      <c r="C17" s="113"/>
    </row>
    <row r="18" spans="1:14" s="4" customFormat="1" ht="15.75" x14ac:dyDescent="0.25">
      <c r="A18" s="21" t="s">
        <v>52</v>
      </c>
      <c r="B18" s="62" t="s">
        <v>97</v>
      </c>
      <c r="C18" s="113"/>
    </row>
    <row r="19" spans="1:14" s="4" customFormat="1" ht="15.75" x14ac:dyDescent="0.25">
      <c r="A19" s="21" t="s">
        <v>47</v>
      </c>
      <c r="B19" s="63" t="s">
        <v>98</v>
      </c>
      <c r="C19" s="113"/>
    </row>
    <row r="20" spans="1:14" s="4" customFormat="1" ht="15.75" x14ac:dyDescent="0.25">
      <c r="A20" s="21" t="s">
        <v>48</v>
      </c>
      <c r="B20" s="64" t="s">
        <v>99</v>
      </c>
      <c r="C20" s="113"/>
    </row>
    <row r="21" spans="1:14" s="4" customFormat="1" ht="15.75" x14ac:dyDescent="0.25">
      <c r="A21" s="21" t="s">
        <v>49</v>
      </c>
      <c r="B21" s="62" t="s">
        <v>162</v>
      </c>
      <c r="C21" s="113"/>
    </row>
    <row r="22" spans="1:14" s="4" customFormat="1" ht="16.5" thickBot="1" x14ac:dyDescent="0.3">
      <c r="A22" s="22" t="s">
        <v>50</v>
      </c>
      <c r="B22" s="65" t="s">
        <v>162</v>
      </c>
      <c r="C22" s="113"/>
    </row>
    <row r="23" spans="1:14" s="4" customFormat="1" ht="15.75" customHeight="1" thickBot="1" x14ac:dyDescent="0.3">
      <c r="A23" s="5"/>
      <c r="B23" s="6"/>
      <c r="I23" s="3"/>
      <c r="J23" s="3"/>
      <c r="K23" s="3"/>
      <c r="L23" s="3"/>
      <c r="M23" s="3"/>
      <c r="N23" s="3"/>
    </row>
    <row r="24" spans="1:14" s="4" customFormat="1" ht="21.75" thickBot="1" x14ac:dyDescent="0.3">
      <c r="A24" s="225" t="s">
        <v>86</v>
      </c>
      <c r="B24" s="226"/>
      <c r="C24" s="113"/>
      <c r="I24" s="3"/>
      <c r="J24" s="3"/>
      <c r="K24" s="3"/>
      <c r="L24" s="3"/>
      <c r="M24" s="3"/>
      <c r="N24" s="3"/>
    </row>
    <row r="25" spans="1:14" s="4" customFormat="1" ht="15.75" customHeight="1" x14ac:dyDescent="0.25">
      <c r="A25" s="23" t="s">
        <v>28</v>
      </c>
      <c r="B25" s="59" t="s">
        <v>144</v>
      </c>
      <c r="C25" s="113"/>
      <c r="I25" s="3"/>
      <c r="J25" s="3"/>
      <c r="K25" s="3"/>
      <c r="L25" s="3"/>
      <c r="M25" s="3"/>
      <c r="N25" s="3"/>
    </row>
    <row r="26" spans="1:14" s="4" customFormat="1" ht="15.75" customHeight="1" x14ac:dyDescent="0.25">
      <c r="A26" s="24" t="s">
        <v>29</v>
      </c>
      <c r="B26" s="66" t="s">
        <v>145</v>
      </c>
      <c r="C26" s="113"/>
      <c r="I26" s="3"/>
      <c r="J26" s="3"/>
      <c r="K26" s="3"/>
      <c r="L26" s="3"/>
      <c r="M26" s="3"/>
      <c r="N26" s="3"/>
    </row>
    <row r="27" spans="1:14" s="4" customFormat="1" ht="15.75" customHeight="1" x14ac:dyDescent="0.25">
      <c r="A27" s="24" t="s">
        <v>30</v>
      </c>
      <c r="B27" s="66" t="s">
        <v>146</v>
      </c>
      <c r="C27" s="113"/>
      <c r="I27" s="3"/>
      <c r="J27" s="3"/>
      <c r="K27" s="3"/>
      <c r="L27" s="3"/>
      <c r="M27" s="3"/>
      <c r="N27" s="3"/>
    </row>
    <row r="28" spans="1:14" s="4" customFormat="1" ht="15.75" customHeight="1" x14ac:dyDescent="0.25">
      <c r="A28" s="24" t="s">
        <v>31</v>
      </c>
      <c r="B28" s="66" t="s">
        <v>147</v>
      </c>
      <c r="C28" s="113"/>
      <c r="I28" s="3"/>
      <c r="J28" s="3"/>
      <c r="K28" s="3"/>
      <c r="L28" s="3"/>
      <c r="M28" s="3"/>
      <c r="N28" s="3"/>
    </row>
    <row r="29" spans="1:14" s="4" customFormat="1" ht="15.75" customHeight="1" x14ac:dyDescent="0.25">
      <c r="A29" s="24" t="s">
        <v>39</v>
      </c>
      <c r="B29" s="66" t="s">
        <v>148</v>
      </c>
      <c r="C29" s="113"/>
      <c r="I29" s="3"/>
      <c r="J29" s="3"/>
      <c r="K29" s="3"/>
      <c r="L29" s="3"/>
      <c r="M29" s="3"/>
      <c r="N29" s="3"/>
    </row>
    <row r="30" spans="1:14" s="4" customFormat="1" ht="15.75" customHeight="1" x14ac:dyDescent="0.25">
      <c r="A30" s="24" t="s">
        <v>32</v>
      </c>
      <c r="B30" s="66" t="s">
        <v>149</v>
      </c>
      <c r="C30" s="113"/>
      <c r="I30" s="3"/>
      <c r="J30" s="3"/>
      <c r="K30" s="3"/>
      <c r="L30" s="3"/>
      <c r="M30" s="3"/>
      <c r="N30" s="3"/>
    </row>
    <row r="31" spans="1:14" s="4" customFormat="1" ht="15.75" customHeight="1" x14ac:dyDescent="0.25">
      <c r="A31" s="24" t="s">
        <v>40</v>
      </c>
      <c r="B31" s="66" t="s">
        <v>150</v>
      </c>
      <c r="C31" s="113"/>
      <c r="I31" s="3"/>
      <c r="J31" s="3"/>
      <c r="K31" s="3"/>
      <c r="L31" s="3"/>
      <c r="M31" s="3"/>
      <c r="N31" s="3"/>
    </row>
    <row r="32" spans="1:14" s="4" customFormat="1" ht="15.75" customHeight="1" x14ac:dyDescent="0.25">
      <c r="A32" s="24" t="s">
        <v>33</v>
      </c>
      <c r="B32" s="66" t="s">
        <v>151</v>
      </c>
      <c r="C32" s="113"/>
      <c r="I32" s="3"/>
      <c r="J32" s="3"/>
      <c r="K32" s="3"/>
      <c r="L32" s="3"/>
      <c r="M32" s="3"/>
      <c r="N32" s="3"/>
    </row>
    <row r="33" spans="1:14" s="4" customFormat="1" ht="15.75" customHeight="1" x14ac:dyDescent="0.25">
      <c r="A33" s="24" t="s">
        <v>34</v>
      </c>
      <c r="B33" s="66" t="s">
        <v>152</v>
      </c>
      <c r="C33" s="113"/>
      <c r="I33" s="3"/>
      <c r="J33" s="3"/>
      <c r="K33" s="3"/>
      <c r="L33" s="3"/>
      <c r="M33" s="3"/>
      <c r="N33" s="3"/>
    </row>
    <row r="34" spans="1:14" s="4" customFormat="1" ht="15.75" customHeight="1" x14ac:dyDescent="0.25">
      <c r="A34" s="24" t="s">
        <v>35</v>
      </c>
      <c r="B34" s="66" t="s">
        <v>153</v>
      </c>
      <c r="C34" s="113"/>
      <c r="I34" s="3"/>
      <c r="J34" s="3"/>
      <c r="K34" s="3"/>
      <c r="L34" s="3"/>
      <c r="M34" s="3"/>
      <c r="N34" s="3"/>
    </row>
    <row r="35" spans="1:14" s="4" customFormat="1" ht="15.75" customHeight="1" x14ac:dyDescent="0.25">
      <c r="A35" s="24" t="s">
        <v>36</v>
      </c>
      <c r="B35" s="66" t="s">
        <v>154</v>
      </c>
      <c r="C35" s="113"/>
      <c r="I35" s="3"/>
      <c r="J35" s="3"/>
      <c r="K35" s="3"/>
      <c r="L35" s="3"/>
      <c r="M35" s="3"/>
      <c r="N35" s="3"/>
    </row>
    <row r="36" spans="1:14" s="4" customFormat="1" ht="15.75" customHeight="1" x14ac:dyDescent="0.25">
      <c r="A36" s="24" t="s">
        <v>37</v>
      </c>
      <c r="B36" s="66" t="s">
        <v>155</v>
      </c>
      <c r="C36" s="113"/>
      <c r="I36" s="3"/>
      <c r="J36" s="3"/>
      <c r="K36" s="3"/>
      <c r="L36" s="3"/>
      <c r="M36" s="3"/>
      <c r="N36" s="3"/>
    </row>
    <row r="37" spans="1:14" s="4" customFormat="1" ht="15.75" customHeight="1" thickBot="1" x14ac:dyDescent="0.3">
      <c r="A37" s="25" t="s">
        <v>38</v>
      </c>
      <c r="B37" s="67" t="s">
        <v>156</v>
      </c>
      <c r="C37" s="113"/>
      <c r="I37" s="3"/>
      <c r="J37" s="3"/>
      <c r="K37" s="3"/>
      <c r="L37" s="3"/>
      <c r="M37" s="3"/>
      <c r="N37" s="3"/>
    </row>
    <row r="38" spans="1:14" s="4" customFormat="1" ht="15.75" customHeight="1" thickBot="1" x14ac:dyDescent="0.3">
      <c r="A38" s="7"/>
      <c r="B38" s="8"/>
      <c r="I38" s="3"/>
      <c r="J38" s="3"/>
      <c r="K38" s="3"/>
      <c r="L38" s="3"/>
      <c r="M38" s="3"/>
      <c r="N38" s="3"/>
    </row>
    <row r="39" spans="1:14" s="4" customFormat="1" ht="21.75" thickBot="1" x14ac:dyDescent="0.3">
      <c r="A39" s="215" t="s">
        <v>87</v>
      </c>
      <c r="B39" s="216"/>
      <c r="C39" s="113"/>
      <c r="I39" s="3"/>
      <c r="J39" s="3"/>
      <c r="K39" s="3"/>
      <c r="L39" s="3"/>
      <c r="M39" s="3"/>
      <c r="N39" s="3"/>
    </row>
    <row r="40" spans="1:14" s="4" customFormat="1" ht="15.75" customHeight="1" x14ac:dyDescent="0.25">
      <c r="A40" s="82" t="s">
        <v>100</v>
      </c>
      <c r="B40" s="68" t="s">
        <v>157</v>
      </c>
      <c r="C40" s="113"/>
      <c r="I40" s="3"/>
      <c r="J40" s="3"/>
      <c r="K40" s="3"/>
      <c r="L40" s="3"/>
      <c r="M40" s="3"/>
      <c r="N40" s="3"/>
    </row>
    <row r="41" spans="1:14" s="4" customFormat="1" ht="15.75" customHeight="1" x14ac:dyDescent="0.25">
      <c r="A41" s="39" t="s">
        <v>101</v>
      </c>
      <c r="B41" s="69" t="s">
        <v>159</v>
      </c>
      <c r="C41" s="113"/>
      <c r="I41" s="3"/>
      <c r="J41" s="3"/>
      <c r="K41" s="3"/>
      <c r="L41" s="3"/>
      <c r="M41" s="3"/>
      <c r="N41" s="3"/>
    </row>
    <row r="42" spans="1:14" s="4" customFormat="1" ht="15.75" customHeight="1" x14ac:dyDescent="0.25">
      <c r="A42" s="39" t="s">
        <v>102</v>
      </c>
      <c r="B42" s="69" t="s">
        <v>158</v>
      </c>
      <c r="C42" s="113"/>
      <c r="I42" s="3"/>
      <c r="J42" s="3"/>
      <c r="K42" s="3"/>
      <c r="L42" s="3"/>
      <c r="M42" s="3"/>
      <c r="N42" s="3"/>
    </row>
    <row r="43" spans="1:14" s="4" customFormat="1" ht="15.75" customHeight="1" thickBot="1" x14ac:dyDescent="0.3">
      <c r="A43" s="40" t="s">
        <v>103</v>
      </c>
      <c r="B43" s="70" t="s">
        <v>160</v>
      </c>
      <c r="C43" s="113"/>
      <c r="I43" s="3"/>
      <c r="J43" s="3"/>
      <c r="K43" s="3"/>
      <c r="L43" s="3"/>
      <c r="M43" s="3"/>
      <c r="N43" s="3"/>
    </row>
    <row r="44" spans="1:14" s="9" customFormat="1" ht="15.75" customHeight="1" thickBot="1" x14ac:dyDescent="0.3">
      <c r="A44" s="7"/>
      <c r="G44" s="4"/>
      <c r="I44" s="2"/>
      <c r="J44" s="2"/>
      <c r="K44" s="2"/>
      <c r="L44" s="2"/>
      <c r="M44" s="2"/>
      <c r="N44" s="2"/>
    </row>
    <row r="45" spans="1:14" s="9" customFormat="1" ht="21.75" thickBot="1" x14ac:dyDescent="0.3">
      <c r="A45" s="201" t="s">
        <v>88</v>
      </c>
      <c r="B45" s="202"/>
      <c r="C45" s="202"/>
      <c r="D45" s="202"/>
      <c r="E45" s="202"/>
      <c r="F45" s="203"/>
      <c r="G45" s="4"/>
      <c r="I45" s="2"/>
      <c r="J45" s="2"/>
      <c r="K45" s="2"/>
      <c r="L45" s="2"/>
      <c r="M45" s="2"/>
      <c r="N45" s="2"/>
    </row>
    <row r="46" spans="1:14" s="4" customFormat="1" ht="15.75" x14ac:dyDescent="0.25">
      <c r="A46" s="26" t="s">
        <v>41</v>
      </c>
      <c r="B46" s="207" t="s">
        <v>140</v>
      </c>
      <c r="C46" s="208"/>
      <c r="D46" s="208"/>
      <c r="E46" s="208"/>
      <c r="F46" s="209"/>
      <c r="I46" s="3"/>
      <c r="J46" s="3"/>
      <c r="K46" s="3"/>
      <c r="L46" s="3"/>
      <c r="M46" s="3"/>
      <c r="N46" s="3"/>
    </row>
    <row r="47" spans="1:14" s="4" customFormat="1" ht="15.75" x14ac:dyDescent="0.25">
      <c r="A47" s="28" t="s">
        <v>42</v>
      </c>
      <c r="B47" s="207" t="s">
        <v>141</v>
      </c>
      <c r="C47" s="208"/>
      <c r="D47" s="208"/>
      <c r="E47" s="208"/>
      <c r="F47" s="209"/>
      <c r="I47" s="3"/>
      <c r="J47" s="3"/>
      <c r="K47" s="3"/>
      <c r="L47" s="3"/>
      <c r="M47" s="3"/>
      <c r="N47" s="3"/>
    </row>
    <row r="48" spans="1:14" s="4" customFormat="1" ht="15.75" x14ac:dyDescent="0.25">
      <c r="A48" s="28" t="s">
        <v>43</v>
      </c>
      <c r="B48" s="207" t="s">
        <v>139</v>
      </c>
      <c r="C48" s="208"/>
      <c r="D48" s="208"/>
      <c r="E48" s="208"/>
      <c r="F48" s="209"/>
      <c r="I48" s="3"/>
      <c r="J48" s="3"/>
      <c r="K48" s="3"/>
      <c r="L48" s="3"/>
      <c r="M48" s="3"/>
      <c r="N48" s="3"/>
    </row>
    <row r="49" spans="1:14" s="4" customFormat="1" ht="15.75" x14ac:dyDescent="0.25">
      <c r="A49" s="28" t="s">
        <v>44</v>
      </c>
      <c r="B49" s="207" t="s">
        <v>161</v>
      </c>
      <c r="C49" s="208"/>
      <c r="D49" s="208"/>
      <c r="E49" s="208"/>
      <c r="F49" s="209"/>
      <c r="I49" s="3"/>
      <c r="J49" s="3"/>
      <c r="K49" s="3"/>
      <c r="L49" s="3"/>
      <c r="M49" s="3"/>
      <c r="N49" s="3"/>
    </row>
    <row r="50" spans="1:14" s="4" customFormat="1" ht="16.5" thickBot="1" x14ac:dyDescent="0.3">
      <c r="A50" s="27" t="s">
        <v>45</v>
      </c>
      <c r="B50" s="210" t="s">
        <v>142</v>
      </c>
      <c r="C50" s="211"/>
      <c r="D50" s="211"/>
      <c r="E50" s="211"/>
      <c r="F50" s="212"/>
      <c r="I50" s="3"/>
      <c r="J50" s="3"/>
      <c r="K50" s="3"/>
      <c r="L50" s="3"/>
      <c r="M50" s="3"/>
      <c r="N50" s="3"/>
    </row>
    <row r="51" spans="1:14" s="4" customFormat="1" ht="15.75" x14ac:dyDescent="0.25">
      <c r="A51" s="5"/>
      <c r="I51" s="3"/>
      <c r="J51" s="1"/>
      <c r="K51" s="3"/>
      <c r="L51" s="3"/>
      <c r="M51" s="3"/>
      <c r="N51" s="3"/>
    </row>
    <row r="52" spans="1:14" s="4" customFormat="1" ht="21.75" thickBot="1" x14ac:dyDescent="0.3">
      <c r="A52" s="213" t="s">
        <v>93</v>
      </c>
      <c r="B52" s="214"/>
      <c r="C52" s="214"/>
      <c r="D52" s="214"/>
      <c r="E52" s="214"/>
      <c r="F52" s="214"/>
      <c r="G52" s="214"/>
      <c r="H52" s="113"/>
      <c r="I52" s="3"/>
      <c r="J52" s="1"/>
      <c r="K52" s="3"/>
      <c r="L52" s="3"/>
      <c r="M52" s="3"/>
      <c r="N52" s="3"/>
    </row>
    <row r="53" spans="1:14" s="4" customFormat="1" ht="79.5" thickBot="1" x14ac:dyDescent="0.3">
      <c r="A53" s="55" t="s">
        <v>109</v>
      </c>
      <c r="B53" s="41" t="s">
        <v>110</v>
      </c>
      <c r="C53" s="42" t="s">
        <v>111</v>
      </c>
      <c r="D53" s="42" t="s">
        <v>112</v>
      </c>
      <c r="E53" s="42" t="s">
        <v>113</v>
      </c>
      <c r="F53" s="42" t="s">
        <v>114</v>
      </c>
      <c r="G53" s="43" t="s">
        <v>14</v>
      </c>
      <c r="H53" s="113"/>
      <c r="I53" s="12"/>
      <c r="J53" s="12"/>
      <c r="K53" s="12"/>
      <c r="L53" s="12"/>
      <c r="M53" s="12"/>
      <c r="N53" s="12"/>
    </row>
    <row r="54" spans="1:14" s="4" customFormat="1" ht="15.75" x14ac:dyDescent="0.25">
      <c r="A54" s="44" t="s">
        <v>194</v>
      </c>
      <c r="B54" s="71">
        <v>56</v>
      </c>
      <c r="C54" s="71">
        <v>114</v>
      </c>
      <c r="D54" s="71">
        <v>159</v>
      </c>
      <c r="E54" s="71">
        <v>66</v>
      </c>
      <c r="F54" s="71">
        <v>193</v>
      </c>
      <c r="G54" s="102">
        <v>588</v>
      </c>
      <c r="H54" s="113"/>
    </row>
    <row r="55" spans="1:14" s="4" customFormat="1" ht="16.5" thickBot="1" x14ac:dyDescent="0.3">
      <c r="A55" s="45" t="s">
        <v>195</v>
      </c>
      <c r="B55" s="83">
        <f>B54/G54</f>
        <v>9.5238095238095233E-2</v>
      </c>
      <c r="C55" s="83">
        <f>C54/G54</f>
        <v>0.19387755102040816</v>
      </c>
      <c r="D55" s="83">
        <f>D54/G54</f>
        <v>0.27040816326530615</v>
      </c>
      <c r="E55" s="83">
        <f>E54/G54</f>
        <v>0.11224489795918367</v>
      </c>
      <c r="F55" s="83">
        <f>F54/G54</f>
        <v>0.32823129251700678</v>
      </c>
      <c r="G55" s="83">
        <f>B55+C55+D55+E55+F55</f>
        <v>1</v>
      </c>
      <c r="H55" s="113"/>
    </row>
    <row r="56" spans="1:14" s="4" customFormat="1" ht="21.75" thickBot="1" x14ac:dyDescent="0.3">
      <c r="A56" s="140" t="s">
        <v>94</v>
      </c>
      <c r="B56" s="32" t="s">
        <v>11</v>
      </c>
      <c r="C56" s="10" t="s">
        <v>12</v>
      </c>
      <c r="D56" s="33" t="s">
        <v>13</v>
      </c>
      <c r="E56" s="11" t="s">
        <v>188</v>
      </c>
      <c r="F56" s="11" t="s">
        <v>14</v>
      </c>
      <c r="G56" s="113"/>
    </row>
    <row r="57" spans="1:14" s="132" customFormat="1" ht="15.75" x14ac:dyDescent="0.25">
      <c r="A57" s="134" t="s">
        <v>196</v>
      </c>
      <c r="B57" s="135">
        <v>6</v>
      </c>
      <c r="C57" s="136">
        <v>18</v>
      </c>
      <c r="D57" s="137">
        <v>84</v>
      </c>
      <c r="E57" s="138">
        <v>480</v>
      </c>
      <c r="F57" s="138">
        <v>588</v>
      </c>
      <c r="G57" s="139"/>
    </row>
    <row r="58" spans="1:14" s="4" customFormat="1" ht="16.5" thickBot="1" x14ac:dyDescent="0.3">
      <c r="A58" s="46" t="s">
        <v>197</v>
      </c>
      <c r="B58" s="84">
        <f>B57/F57</f>
        <v>1.020408163265306E-2</v>
      </c>
      <c r="C58" s="83">
        <f>C57/F57</f>
        <v>3.0612244897959183E-2</v>
      </c>
      <c r="D58" s="83">
        <f>D57/F57</f>
        <v>0.14285714285714285</v>
      </c>
      <c r="E58" s="85">
        <f>E57/F57</f>
        <v>0.81632653061224492</v>
      </c>
      <c r="F58" s="85">
        <f>B58+C58+D58+E58</f>
        <v>1</v>
      </c>
      <c r="G58" s="113"/>
    </row>
    <row r="59" spans="1:14" s="4" customFormat="1" ht="16.5" thickBot="1" x14ac:dyDescent="0.3">
      <c r="A59" s="5"/>
    </row>
    <row r="60" spans="1:14" s="4" customFormat="1" ht="32.25" thickBot="1" x14ac:dyDescent="0.3">
      <c r="A60" s="124" t="s">
        <v>198</v>
      </c>
      <c r="B60" s="47" t="s">
        <v>3</v>
      </c>
      <c r="C60" s="123"/>
    </row>
    <row r="61" spans="1:14" s="88" customFormat="1" ht="12.75" customHeight="1" x14ac:dyDescent="0.2">
      <c r="A61" s="86" t="s">
        <v>165</v>
      </c>
      <c r="B61" s="125">
        <v>331</v>
      </c>
      <c r="C61" s="123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</row>
    <row r="62" spans="1:14" s="88" customFormat="1" ht="25.5" x14ac:dyDescent="0.2">
      <c r="A62" s="89" t="s">
        <v>189</v>
      </c>
      <c r="B62" s="126">
        <v>193</v>
      </c>
      <c r="C62" s="123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</row>
    <row r="63" spans="1:14" s="88" customFormat="1" ht="12.75" customHeight="1" x14ac:dyDescent="0.2">
      <c r="A63" s="89" t="s">
        <v>166</v>
      </c>
      <c r="B63" s="126">
        <v>174</v>
      </c>
      <c r="C63" s="123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</row>
    <row r="64" spans="1:14" s="88" customFormat="1" ht="12.75" customHeight="1" x14ac:dyDescent="0.2">
      <c r="A64" s="89" t="s">
        <v>168</v>
      </c>
      <c r="B64" s="126">
        <v>157</v>
      </c>
      <c r="C64" s="123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</row>
    <row r="65" spans="1:14" s="88" customFormat="1" ht="12.75" customHeight="1" x14ac:dyDescent="0.2">
      <c r="A65" s="89" t="s">
        <v>192</v>
      </c>
      <c r="B65" s="126">
        <v>89</v>
      </c>
      <c r="C65" s="123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</row>
    <row r="66" spans="1:14" s="88" customFormat="1" ht="12.75" customHeight="1" x14ac:dyDescent="0.2">
      <c r="A66" s="89" t="s">
        <v>190</v>
      </c>
      <c r="B66" s="127">
        <v>72</v>
      </c>
      <c r="C66" s="123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</row>
    <row r="67" spans="1:14" s="88" customFormat="1" ht="13.5" customHeight="1" thickBot="1" x14ac:dyDescent="0.25">
      <c r="A67" s="94" t="s">
        <v>167</v>
      </c>
      <c r="B67" s="128">
        <v>77</v>
      </c>
      <c r="C67" s="123"/>
      <c r="D67" s="87"/>
      <c r="E67" s="87"/>
      <c r="F67" s="90"/>
      <c r="G67" s="91"/>
      <c r="H67" s="90"/>
      <c r="I67" s="91"/>
      <c r="J67" s="92"/>
      <c r="L67" s="93"/>
      <c r="M67" s="93"/>
    </row>
    <row r="68" spans="1:14" s="4" customFormat="1" ht="16.5" thickBot="1" x14ac:dyDescent="0.3">
      <c r="A68" s="13"/>
      <c r="F68" s="51"/>
      <c r="G68" s="52"/>
      <c r="H68" s="51"/>
      <c r="I68" s="52"/>
      <c r="J68" s="53"/>
    </row>
    <row r="69" spans="1:14" s="4" customFormat="1" ht="21.75" thickBot="1" x14ac:dyDescent="0.3">
      <c r="A69" s="201" t="s">
        <v>89</v>
      </c>
      <c r="B69" s="202"/>
      <c r="C69" s="202"/>
      <c r="D69" s="203"/>
      <c r="E69" s="113"/>
      <c r="F69" s="51"/>
      <c r="G69" s="52"/>
      <c r="H69" s="51"/>
      <c r="I69" s="52"/>
      <c r="J69" s="53"/>
    </row>
    <row r="70" spans="1:14" s="4" customFormat="1" ht="15" customHeight="1" x14ac:dyDescent="0.25">
      <c r="A70" s="54" t="s">
        <v>51</v>
      </c>
      <c r="B70" s="237" t="s">
        <v>185</v>
      </c>
      <c r="C70" s="238"/>
      <c r="D70" s="239"/>
      <c r="E70" s="113"/>
      <c r="F70" s="51"/>
      <c r="G70" s="52"/>
      <c r="H70" s="51"/>
      <c r="I70" s="52"/>
      <c r="J70" s="53"/>
    </row>
    <row r="71" spans="1:14" s="4" customFormat="1" ht="94.5" customHeight="1" thickBot="1" x14ac:dyDescent="0.3">
      <c r="A71" s="30" t="s">
        <v>64</v>
      </c>
      <c r="B71" s="210" t="s">
        <v>169</v>
      </c>
      <c r="C71" s="211"/>
      <c r="D71" s="212"/>
      <c r="E71" s="113"/>
      <c r="F71" s="51"/>
      <c r="G71" s="52"/>
      <c r="H71" s="51"/>
      <c r="I71" s="52"/>
      <c r="J71" s="53"/>
    </row>
    <row r="72" spans="1:14" s="4" customFormat="1" ht="16.5" thickBot="1" x14ac:dyDescent="0.3">
      <c r="A72" s="5"/>
      <c r="F72" s="51"/>
      <c r="G72" s="52"/>
      <c r="H72" s="51"/>
      <c r="I72" s="52"/>
      <c r="J72" s="53"/>
    </row>
    <row r="73" spans="1:14" s="4" customFormat="1" ht="21" x14ac:dyDescent="0.25">
      <c r="A73" s="35" t="s">
        <v>90</v>
      </c>
      <c r="B73" s="36">
        <v>2025</v>
      </c>
      <c r="C73" s="36">
        <v>2024</v>
      </c>
      <c r="D73" s="37">
        <v>2023</v>
      </c>
      <c r="E73" s="113"/>
      <c r="F73" s="51"/>
      <c r="G73" s="52"/>
      <c r="H73" s="51"/>
      <c r="I73" s="52"/>
      <c r="J73" s="53"/>
    </row>
    <row r="74" spans="1:14" s="4" customFormat="1" ht="15.75" x14ac:dyDescent="0.25">
      <c r="A74" s="28" t="s">
        <v>107</v>
      </c>
      <c r="B74" s="72">
        <v>10940</v>
      </c>
      <c r="C74" s="72">
        <v>11129</v>
      </c>
      <c r="D74" s="72">
        <v>11110</v>
      </c>
      <c r="E74" s="118"/>
      <c r="F74" s="115"/>
      <c r="G74" s="115"/>
      <c r="H74" s="115"/>
      <c r="I74" s="52"/>
      <c r="J74" s="53"/>
    </row>
    <row r="75" spans="1:14" s="4" customFormat="1" ht="15.75" x14ac:dyDescent="0.25">
      <c r="A75" s="133" t="s">
        <v>108</v>
      </c>
      <c r="B75" s="73">
        <f>B74/20543</f>
        <v>0.53254149832059583</v>
      </c>
      <c r="C75" s="73">
        <v>0.54174171250547631</v>
      </c>
      <c r="D75" s="73">
        <v>0.54081682324879521</v>
      </c>
      <c r="E75" s="119"/>
      <c r="F75" s="116"/>
      <c r="G75" s="116"/>
      <c r="H75" s="116"/>
      <c r="I75" s="52"/>
      <c r="J75" s="53"/>
    </row>
    <row r="76" spans="1:14" s="4" customFormat="1" ht="16.5" thickBot="1" x14ac:dyDescent="0.3">
      <c r="A76" s="129" t="s">
        <v>73</v>
      </c>
      <c r="B76" s="146">
        <v>1442</v>
      </c>
      <c r="C76" s="74">
        <v>1349</v>
      </c>
      <c r="D76" s="74">
        <v>1191</v>
      </c>
      <c r="E76" s="120"/>
      <c r="F76" s="117"/>
      <c r="G76" s="117"/>
      <c r="H76" s="117"/>
      <c r="I76" s="52"/>
      <c r="J76" s="53"/>
    </row>
    <row r="77" spans="1:14" s="4" customFormat="1" ht="16.5" thickBot="1" x14ac:dyDescent="0.3">
      <c r="A77" s="5"/>
      <c r="F77" s="51"/>
      <c r="G77" s="52"/>
      <c r="H77" s="51"/>
      <c r="I77" s="52"/>
      <c r="J77" s="53"/>
    </row>
    <row r="78" spans="1:14" s="4" customFormat="1" ht="21" x14ac:dyDescent="0.25">
      <c r="A78" s="35" t="s">
        <v>91</v>
      </c>
      <c r="B78" s="36">
        <v>2025</v>
      </c>
      <c r="C78" s="36">
        <v>2024</v>
      </c>
      <c r="D78" s="37">
        <v>2023</v>
      </c>
      <c r="E78" s="121"/>
      <c r="F78" s="115"/>
      <c r="G78" s="115"/>
      <c r="H78" s="115"/>
    </row>
    <row r="79" spans="1:14" s="4" customFormat="1" ht="15.75" x14ac:dyDescent="0.25">
      <c r="A79" s="28" t="s">
        <v>22</v>
      </c>
      <c r="B79" s="72">
        <v>1378</v>
      </c>
      <c r="C79" s="72">
        <v>1587</v>
      </c>
      <c r="D79" s="72">
        <v>1612</v>
      </c>
      <c r="E79" s="122"/>
      <c r="F79" s="116"/>
      <c r="G79" s="116"/>
      <c r="H79" s="116"/>
    </row>
    <row r="80" spans="1:14" s="132" customFormat="1" ht="16.5" thickBot="1" x14ac:dyDescent="0.3">
      <c r="A80" s="129" t="s">
        <v>5</v>
      </c>
      <c r="B80" s="130">
        <f>B79/12722</f>
        <v>0.10831630246816538</v>
      </c>
      <c r="C80" s="130">
        <v>0.12474453702248074</v>
      </c>
      <c r="D80" s="130">
        <v>0.12214897325149655</v>
      </c>
      <c r="E80" s="131"/>
    </row>
    <row r="81" spans="1:15" s="4" customFormat="1" ht="16.5" thickBot="1" x14ac:dyDescent="0.3">
      <c r="A81" s="14"/>
      <c r="B81" s="49"/>
      <c r="C81" s="49"/>
      <c r="D81" s="49"/>
      <c r="G81" s="143"/>
    </row>
    <row r="82" spans="1:15" s="4" customFormat="1" ht="21" x14ac:dyDescent="0.25">
      <c r="A82" s="35" t="s">
        <v>91</v>
      </c>
      <c r="B82" s="36" t="s">
        <v>6</v>
      </c>
      <c r="C82" s="37" t="s">
        <v>7</v>
      </c>
      <c r="D82" s="37" t="s">
        <v>8</v>
      </c>
      <c r="E82" s="37" t="s">
        <v>9</v>
      </c>
      <c r="F82" s="38" t="s">
        <v>10</v>
      </c>
      <c r="G82" s="144"/>
    </row>
    <row r="83" spans="1:15" s="4" customFormat="1" ht="32.25" thickBot="1" x14ac:dyDescent="0.3">
      <c r="A83" s="27" t="s">
        <v>72</v>
      </c>
      <c r="B83" s="75">
        <v>361</v>
      </c>
      <c r="C83" s="76">
        <v>227</v>
      </c>
      <c r="D83" s="76">
        <v>333</v>
      </c>
      <c r="E83" s="76">
        <v>457</v>
      </c>
      <c r="F83" s="77">
        <v>0</v>
      </c>
      <c r="G83" s="145"/>
    </row>
    <row r="84" spans="1:15" s="4" customFormat="1" ht="16.5" thickBot="1" x14ac:dyDescent="0.3">
      <c r="A84" s="5"/>
      <c r="G84" s="143"/>
    </row>
    <row r="85" spans="1:15" s="4" customFormat="1" ht="39" thickBot="1" x14ac:dyDescent="0.3">
      <c r="A85" s="142" t="s">
        <v>91</v>
      </c>
      <c r="B85" s="104" t="s">
        <v>118</v>
      </c>
      <c r="C85" s="104" t="s">
        <v>119</v>
      </c>
      <c r="D85" s="104" t="s">
        <v>120</v>
      </c>
      <c r="E85" s="104" t="s">
        <v>121</v>
      </c>
      <c r="F85" s="104" t="s">
        <v>122</v>
      </c>
      <c r="G85" s="104" t="s">
        <v>123</v>
      </c>
      <c r="H85" s="104" t="s">
        <v>124</v>
      </c>
      <c r="I85" s="104" t="s">
        <v>125</v>
      </c>
      <c r="J85" s="104" t="s">
        <v>126</v>
      </c>
      <c r="K85" s="104" t="s">
        <v>127</v>
      </c>
      <c r="L85" s="105" t="s">
        <v>128</v>
      </c>
      <c r="M85" s="105" t="s">
        <v>184</v>
      </c>
      <c r="N85" s="106" t="s">
        <v>129</v>
      </c>
      <c r="O85" s="9"/>
    </row>
    <row r="86" spans="1:15" s="4" customFormat="1" ht="32.25" thickBot="1" x14ac:dyDescent="0.3">
      <c r="A86" s="50" t="s">
        <v>200</v>
      </c>
      <c r="B86" s="76">
        <v>4</v>
      </c>
      <c r="C86" s="76">
        <v>265</v>
      </c>
      <c r="D86" s="76">
        <v>26</v>
      </c>
      <c r="E86" s="76">
        <v>511</v>
      </c>
      <c r="F86" s="76">
        <v>435</v>
      </c>
      <c r="G86" s="76">
        <v>4</v>
      </c>
      <c r="H86" s="76">
        <v>6</v>
      </c>
      <c r="I86" s="76">
        <v>27</v>
      </c>
      <c r="J86" s="76">
        <v>88</v>
      </c>
      <c r="K86" s="76">
        <v>11</v>
      </c>
      <c r="L86" s="78">
        <v>0</v>
      </c>
      <c r="M86" s="103">
        <v>0</v>
      </c>
      <c r="N86" s="79">
        <v>1</v>
      </c>
      <c r="O86" s="9"/>
    </row>
    <row r="87" spans="1:15" s="4" customFormat="1" ht="16.5" thickBot="1" x14ac:dyDescent="0.3">
      <c r="A87" s="5"/>
    </row>
    <row r="88" spans="1:15" s="4" customFormat="1" ht="21.75" thickBot="1" x14ac:dyDescent="0.3">
      <c r="A88" s="168" t="s">
        <v>92</v>
      </c>
      <c r="B88" s="169"/>
      <c r="C88" s="113"/>
    </row>
    <row r="89" spans="1:15" s="4" customFormat="1" ht="15.75" x14ac:dyDescent="0.25">
      <c r="A89" s="26" t="s">
        <v>199</v>
      </c>
      <c r="B89" s="34" t="s">
        <v>4</v>
      </c>
      <c r="C89" s="113"/>
    </row>
    <row r="90" spans="1:15" s="4" customFormat="1" ht="15.75" x14ac:dyDescent="0.25">
      <c r="A90" s="48" t="s">
        <v>111</v>
      </c>
      <c r="B90" s="80">
        <v>3043</v>
      </c>
      <c r="C90" s="113"/>
      <c r="D90" s="49"/>
      <c r="J90" s="15"/>
      <c r="K90" s="16"/>
    </row>
    <row r="91" spans="1:15" s="4" customFormat="1" ht="15.75" x14ac:dyDescent="0.25">
      <c r="A91" s="48" t="s">
        <v>112</v>
      </c>
      <c r="B91" s="80">
        <v>1111</v>
      </c>
      <c r="C91" s="113"/>
      <c r="D91" s="49"/>
    </row>
    <row r="92" spans="1:15" s="4" customFormat="1" ht="15.75" x14ac:dyDescent="0.25">
      <c r="A92" s="48" t="s">
        <v>191</v>
      </c>
      <c r="B92" s="81">
        <v>725</v>
      </c>
      <c r="C92" s="113"/>
      <c r="D92" s="49"/>
    </row>
    <row r="93" spans="1:15" s="4" customFormat="1" ht="16.5" thickBot="1" x14ac:dyDescent="0.3">
      <c r="A93" s="13"/>
    </row>
    <row r="94" spans="1:15" s="4" customFormat="1" ht="16.5" customHeight="1" x14ac:dyDescent="0.25">
      <c r="A94" s="178" t="s">
        <v>82</v>
      </c>
      <c r="B94" s="179"/>
      <c r="C94" s="179"/>
      <c r="D94" s="179"/>
      <c r="E94" s="179"/>
      <c r="F94" s="180"/>
      <c r="G94" s="113"/>
    </row>
    <row r="95" spans="1:15" s="4" customFormat="1" ht="15" customHeight="1" x14ac:dyDescent="0.25">
      <c r="A95" s="187" t="s">
        <v>115</v>
      </c>
      <c r="B95" s="188"/>
      <c r="C95" s="188"/>
      <c r="D95" s="188"/>
      <c r="E95" s="188"/>
      <c r="F95" s="189"/>
      <c r="G95" s="113"/>
    </row>
    <row r="96" spans="1:15" s="4" customFormat="1" ht="15" customHeight="1" x14ac:dyDescent="0.25">
      <c r="A96" s="187" t="s">
        <v>83</v>
      </c>
      <c r="B96" s="188"/>
      <c r="C96" s="188"/>
      <c r="D96" s="188"/>
      <c r="E96" s="188"/>
      <c r="F96" s="189"/>
      <c r="G96" s="113"/>
    </row>
    <row r="97" spans="1:13" s="4" customFormat="1" ht="15.75" customHeight="1" thickBot="1" x14ac:dyDescent="0.3">
      <c r="A97" s="190" t="s">
        <v>84</v>
      </c>
      <c r="B97" s="188"/>
      <c r="C97" s="188"/>
      <c r="D97" s="188"/>
      <c r="E97" s="188"/>
      <c r="F97" s="189"/>
      <c r="G97" s="113"/>
    </row>
    <row r="98" spans="1:13" s="4" customFormat="1" ht="15.75" customHeight="1" thickBot="1" x14ac:dyDescent="0.3">
      <c r="A98" s="100" t="s">
        <v>80</v>
      </c>
      <c r="B98" s="191" t="s">
        <v>81</v>
      </c>
      <c r="C98" s="192"/>
      <c r="D98" s="192"/>
      <c r="E98" s="192"/>
      <c r="F98" s="193"/>
      <c r="G98" s="113"/>
    </row>
    <row r="99" spans="1:13" s="4" customFormat="1" ht="50.25" customHeight="1" x14ac:dyDescent="0.25">
      <c r="A99" s="141" t="s">
        <v>110</v>
      </c>
      <c r="B99" s="194" t="s">
        <v>193</v>
      </c>
      <c r="C99" s="195"/>
      <c r="D99" s="195"/>
      <c r="E99" s="195"/>
      <c r="F99" s="196"/>
      <c r="G99" s="113"/>
    </row>
    <row r="100" spans="1:13" s="4" customFormat="1" ht="32.25" customHeight="1" thickBot="1" x14ac:dyDescent="0.3">
      <c r="A100" s="101" t="s">
        <v>111</v>
      </c>
      <c r="B100" s="197" t="s">
        <v>201</v>
      </c>
      <c r="C100" s="198"/>
      <c r="D100" s="198"/>
      <c r="E100" s="198"/>
      <c r="F100" s="199"/>
      <c r="G100" s="113"/>
    </row>
    <row r="101" spans="1:13" s="4" customFormat="1" ht="18" customHeight="1" thickBot="1" x14ac:dyDescent="0.3">
      <c r="A101" s="17"/>
      <c r="B101" s="18"/>
    </row>
    <row r="102" spans="1:13" s="4" customFormat="1" ht="21" x14ac:dyDescent="0.25">
      <c r="A102" s="200" t="s">
        <v>15</v>
      </c>
      <c r="B102" s="185"/>
      <c r="C102" s="185"/>
      <c r="D102" s="185"/>
      <c r="E102" s="185"/>
      <c r="F102" s="185"/>
      <c r="G102" s="185"/>
      <c r="H102" s="185"/>
      <c r="I102" s="185"/>
      <c r="J102" s="186"/>
    </row>
    <row r="103" spans="1:13" s="4" customFormat="1" ht="63.75" thickBot="1" x14ac:dyDescent="0.3">
      <c r="A103" s="109" t="s">
        <v>16</v>
      </c>
      <c r="B103" s="110" t="s">
        <v>18</v>
      </c>
      <c r="C103" s="110" t="s">
        <v>71</v>
      </c>
      <c r="D103" s="110" t="s">
        <v>17</v>
      </c>
      <c r="E103" s="110" t="s">
        <v>19</v>
      </c>
      <c r="F103" s="110" t="s">
        <v>23</v>
      </c>
      <c r="G103" s="110" t="s">
        <v>25</v>
      </c>
      <c r="H103" s="110" t="s">
        <v>20</v>
      </c>
      <c r="I103" s="110" t="s">
        <v>24</v>
      </c>
      <c r="J103" s="108" t="s">
        <v>21</v>
      </c>
      <c r="L103" s="112"/>
      <c r="M103" s="112"/>
    </row>
    <row r="104" spans="1:13" s="88" customFormat="1" ht="24.75" customHeight="1" x14ac:dyDescent="0.2">
      <c r="A104" s="147" t="s">
        <v>170</v>
      </c>
      <c r="B104" s="148" t="s">
        <v>171</v>
      </c>
      <c r="C104" s="148" t="s">
        <v>136</v>
      </c>
      <c r="D104" s="148" t="s">
        <v>130</v>
      </c>
      <c r="E104" s="148" t="s">
        <v>132</v>
      </c>
      <c r="F104" s="148">
        <v>2016</v>
      </c>
      <c r="G104" s="153">
        <f>3304214/1.95583</f>
        <v>1689417.7919348818</v>
      </c>
      <c r="H104" s="154">
        <v>6</v>
      </c>
      <c r="I104" s="155">
        <v>24137095</v>
      </c>
      <c r="J104" s="156">
        <v>55</v>
      </c>
      <c r="K104" s="107"/>
      <c r="L104" s="111"/>
      <c r="M104" s="111"/>
    </row>
    <row r="105" spans="1:13" s="88" customFormat="1" ht="24.75" customHeight="1" x14ac:dyDescent="0.2">
      <c r="A105" s="149" t="s">
        <v>134</v>
      </c>
      <c r="B105" s="150" t="s">
        <v>172</v>
      </c>
      <c r="C105" s="150" t="s">
        <v>136</v>
      </c>
      <c r="D105" s="150" t="s">
        <v>173</v>
      </c>
      <c r="E105" s="150" t="s">
        <v>131</v>
      </c>
      <c r="F105" s="150">
        <v>2004</v>
      </c>
      <c r="G105" s="157">
        <f>2275799/1.95583</f>
        <v>1163597.5519344728</v>
      </c>
      <c r="H105" s="158">
        <v>28</v>
      </c>
      <c r="I105" s="159">
        <v>20426165</v>
      </c>
      <c r="J105" s="160">
        <v>259</v>
      </c>
      <c r="K105" s="107"/>
      <c r="L105" s="111"/>
      <c r="M105" s="111"/>
    </row>
    <row r="106" spans="1:13" s="88" customFormat="1" ht="24.75" customHeight="1" x14ac:dyDescent="0.2">
      <c r="A106" s="149" t="s">
        <v>174</v>
      </c>
      <c r="B106" s="150" t="s">
        <v>175</v>
      </c>
      <c r="C106" s="150" t="s">
        <v>135</v>
      </c>
      <c r="D106" s="150" t="s">
        <v>137</v>
      </c>
      <c r="E106" s="150" t="s">
        <v>131</v>
      </c>
      <c r="F106" s="150">
        <v>2010</v>
      </c>
      <c r="G106" s="157">
        <f>1320801/1.95583</f>
        <v>675314.82797584659</v>
      </c>
      <c r="H106" s="158">
        <v>5</v>
      </c>
      <c r="I106" s="159">
        <v>21536216</v>
      </c>
      <c r="J106" s="160">
        <v>99</v>
      </c>
      <c r="K106" s="107"/>
      <c r="L106" s="111"/>
      <c r="M106" s="111"/>
    </row>
    <row r="107" spans="1:13" s="88" customFormat="1" ht="24.75" customHeight="1" x14ac:dyDescent="0.2">
      <c r="A107" s="149" t="s">
        <v>133</v>
      </c>
      <c r="B107" s="150" t="s">
        <v>176</v>
      </c>
      <c r="C107" s="150" t="s">
        <v>136</v>
      </c>
      <c r="D107" s="150" t="s">
        <v>130</v>
      </c>
      <c r="E107" s="150" t="s">
        <v>131</v>
      </c>
      <c r="F107" s="150">
        <v>2001</v>
      </c>
      <c r="G107" s="157">
        <f>1196029/1.95583</f>
        <v>611519.91737523198</v>
      </c>
      <c r="H107" s="158">
        <v>37</v>
      </c>
      <c r="I107" s="159">
        <v>24494469</v>
      </c>
      <c r="J107" s="160">
        <v>257</v>
      </c>
      <c r="K107" s="107"/>
      <c r="L107" s="111"/>
      <c r="M107" s="111"/>
    </row>
    <row r="108" spans="1:13" s="88" customFormat="1" ht="24.75" customHeight="1" x14ac:dyDescent="0.2">
      <c r="A108" s="149" t="s">
        <v>138</v>
      </c>
      <c r="B108" s="150" t="s">
        <v>177</v>
      </c>
      <c r="C108" s="150" t="s">
        <v>135</v>
      </c>
      <c r="D108" s="150" t="s">
        <v>137</v>
      </c>
      <c r="E108" s="150" t="s">
        <v>132</v>
      </c>
      <c r="F108" s="150">
        <v>2014</v>
      </c>
      <c r="G108" s="157">
        <f>519139/1.95583</f>
        <v>265431.55591232365</v>
      </c>
      <c r="H108" s="158">
        <v>20</v>
      </c>
      <c r="I108" s="159">
        <v>4711952</v>
      </c>
      <c r="J108" s="160">
        <v>112</v>
      </c>
      <c r="K108" s="107"/>
      <c r="L108" s="111"/>
      <c r="M108" s="111"/>
    </row>
    <row r="109" spans="1:13" s="88" customFormat="1" ht="24.75" customHeight="1" thickBot="1" x14ac:dyDescent="0.25">
      <c r="A109" s="151" t="s">
        <v>178</v>
      </c>
      <c r="B109" s="152" t="s">
        <v>179</v>
      </c>
      <c r="C109" s="152" t="s">
        <v>136</v>
      </c>
      <c r="D109" s="152" t="s">
        <v>180</v>
      </c>
      <c r="E109" s="152" t="s">
        <v>131</v>
      </c>
      <c r="F109" s="152">
        <v>2004</v>
      </c>
      <c r="G109" s="161">
        <f>435232/1.95583</f>
        <v>222530.58803679256</v>
      </c>
      <c r="H109" s="162">
        <v>12</v>
      </c>
      <c r="I109" s="163">
        <v>6347253</v>
      </c>
      <c r="J109" s="164">
        <v>187</v>
      </c>
      <c r="K109" s="107"/>
      <c r="L109" s="111"/>
      <c r="M109" s="111"/>
    </row>
    <row r="110" spans="1:13" s="4" customFormat="1" ht="16.5" thickBot="1" x14ac:dyDescent="0.3"/>
    <row r="111" spans="1:13" s="4" customFormat="1" ht="21.75" thickBot="1" x14ac:dyDescent="0.3">
      <c r="A111" s="201" t="s">
        <v>75</v>
      </c>
      <c r="B111" s="202"/>
      <c r="C111" s="202"/>
      <c r="D111" s="202"/>
      <c r="E111" s="202"/>
      <c r="F111" s="203"/>
    </row>
    <row r="112" spans="1:13" s="4" customFormat="1" ht="15.75" x14ac:dyDescent="0.25">
      <c r="A112" s="29" t="s">
        <v>74</v>
      </c>
      <c r="B112" s="204" t="s">
        <v>163</v>
      </c>
      <c r="C112" s="205"/>
      <c r="D112" s="205"/>
      <c r="E112" s="205"/>
      <c r="F112" s="206"/>
    </row>
    <row r="113" spans="1:11" s="88" customFormat="1" ht="40.5" customHeight="1" x14ac:dyDescent="0.2">
      <c r="A113" s="95" t="s">
        <v>67</v>
      </c>
      <c r="B113" s="173" t="s">
        <v>164</v>
      </c>
      <c r="C113" s="174"/>
      <c r="D113" s="174"/>
      <c r="E113" s="174"/>
      <c r="F113" s="175"/>
      <c r="G113" s="87"/>
      <c r="H113" s="87"/>
      <c r="I113" s="87"/>
      <c r="J113" s="87"/>
      <c r="K113" s="87"/>
    </row>
    <row r="114" spans="1:11" s="88" customFormat="1" ht="35.25" customHeight="1" x14ac:dyDescent="0.2">
      <c r="A114" s="95" t="s">
        <v>53</v>
      </c>
      <c r="B114" s="173" t="s">
        <v>105</v>
      </c>
      <c r="C114" s="174"/>
      <c r="D114" s="174"/>
      <c r="E114" s="174"/>
      <c r="F114" s="175"/>
    </row>
    <row r="115" spans="1:11" s="88" customFormat="1" ht="18.75" customHeight="1" x14ac:dyDescent="0.2">
      <c r="A115" s="95" t="s">
        <v>68</v>
      </c>
      <c r="B115" s="229" t="s">
        <v>206</v>
      </c>
      <c r="C115" s="230"/>
      <c r="D115" s="230"/>
      <c r="E115" s="230"/>
      <c r="F115" s="231"/>
    </row>
    <row r="116" spans="1:11" s="88" customFormat="1" ht="18.75" customHeight="1" x14ac:dyDescent="0.2">
      <c r="A116" s="95" t="s">
        <v>54</v>
      </c>
      <c r="B116" s="173" t="s">
        <v>181</v>
      </c>
      <c r="C116" s="174"/>
      <c r="D116" s="174"/>
      <c r="E116" s="174"/>
      <c r="F116" s="175"/>
    </row>
    <row r="117" spans="1:11" s="88" customFormat="1" ht="25.5" customHeight="1" x14ac:dyDescent="0.2">
      <c r="A117" s="96" t="s">
        <v>55</v>
      </c>
      <c r="B117" s="170" t="s">
        <v>182</v>
      </c>
      <c r="C117" s="171"/>
      <c r="D117" s="171"/>
      <c r="E117" s="171"/>
      <c r="F117" s="172"/>
    </row>
    <row r="118" spans="1:11" s="88" customFormat="1" ht="18.75" customHeight="1" x14ac:dyDescent="0.2">
      <c r="A118" s="96" t="s">
        <v>66</v>
      </c>
      <c r="B118" s="170" t="s">
        <v>117</v>
      </c>
      <c r="C118" s="171"/>
      <c r="D118" s="171"/>
      <c r="E118" s="171"/>
      <c r="F118" s="172"/>
    </row>
    <row r="119" spans="1:11" s="4" customFormat="1" ht="16.5" thickBot="1" x14ac:dyDescent="0.3">
      <c r="A119" s="14"/>
    </row>
    <row r="120" spans="1:11" s="4" customFormat="1" ht="21.75" thickBot="1" x14ac:dyDescent="0.3">
      <c r="A120" s="184" t="s">
        <v>63</v>
      </c>
      <c r="B120" s="185"/>
      <c r="C120" s="185"/>
      <c r="D120" s="185"/>
      <c r="E120" s="185"/>
      <c r="F120" s="186"/>
    </row>
    <row r="121" spans="1:11" s="88" customFormat="1" ht="14.25" x14ac:dyDescent="0.2">
      <c r="A121" s="97" t="s">
        <v>58</v>
      </c>
      <c r="B121" s="173" t="s">
        <v>202</v>
      </c>
      <c r="C121" s="174"/>
      <c r="D121" s="174"/>
      <c r="E121" s="174"/>
      <c r="F121" s="175"/>
    </row>
    <row r="122" spans="1:11" s="88" customFormat="1" ht="15" customHeight="1" thickBot="1" x14ac:dyDescent="0.25">
      <c r="A122" s="98" t="s">
        <v>59</v>
      </c>
      <c r="B122" s="181" t="s">
        <v>203</v>
      </c>
      <c r="C122" s="182"/>
      <c r="D122" s="182"/>
      <c r="E122" s="182"/>
      <c r="F122" s="183"/>
    </row>
    <row r="123" spans="1:11" s="4" customFormat="1" ht="16.5" thickBot="1" x14ac:dyDescent="0.3">
      <c r="A123" s="14"/>
    </row>
    <row r="124" spans="1:11" s="4" customFormat="1" ht="21.75" thickBot="1" x14ac:dyDescent="0.3">
      <c r="A124" s="176" t="s">
        <v>70</v>
      </c>
      <c r="B124" s="177"/>
    </row>
    <row r="125" spans="1:11" s="4" customFormat="1" ht="15.75" x14ac:dyDescent="0.25">
      <c r="A125" s="26" t="s">
        <v>60</v>
      </c>
      <c r="B125" s="232">
        <v>0.17</v>
      </c>
    </row>
    <row r="126" spans="1:11" s="4" customFormat="1" ht="15.75" x14ac:dyDescent="0.25">
      <c r="A126" s="28" t="s">
        <v>61</v>
      </c>
      <c r="B126" s="233">
        <v>0.1</v>
      </c>
    </row>
    <row r="127" spans="1:11" s="4" customFormat="1" ht="16.5" thickBot="1" x14ac:dyDescent="0.3">
      <c r="A127" s="27" t="s">
        <v>62</v>
      </c>
      <c r="B127" s="234">
        <v>0.08</v>
      </c>
    </row>
    <row r="128" spans="1:11" s="4" customFormat="1" ht="16.5" thickBot="1" x14ac:dyDescent="0.3">
      <c r="A128" s="5"/>
    </row>
    <row r="129" spans="1:2" s="4" customFormat="1" ht="21.75" thickBot="1" x14ac:dyDescent="0.3">
      <c r="A129" s="176" t="s">
        <v>65</v>
      </c>
      <c r="B129" s="177"/>
    </row>
    <row r="130" spans="1:2" s="88" customFormat="1" ht="14.25" x14ac:dyDescent="0.2">
      <c r="A130" s="97" t="s">
        <v>56</v>
      </c>
      <c r="B130" s="165" t="s">
        <v>204</v>
      </c>
    </row>
    <row r="131" spans="1:2" s="88" customFormat="1" ht="14.25" x14ac:dyDescent="0.2">
      <c r="A131" s="99" t="s">
        <v>57</v>
      </c>
      <c r="B131" s="166" t="s">
        <v>104</v>
      </c>
    </row>
    <row r="132" spans="1:2" s="88" customFormat="1" ht="14.25" x14ac:dyDescent="0.2">
      <c r="A132" s="99" t="s">
        <v>183</v>
      </c>
      <c r="B132" s="167" t="s">
        <v>205</v>
      </c>
    </row>
  </sheetData>
  <mergeCells count="38">
    <mergeCell ref="A39:B39"/>
    <mergeCell ref="A1:B1"/>
    <mergeCell ref="A2:B4"/>
    <mergeCell ref="A6:B6"/>
    <mergeCell ref="A11:B11"/>
    <mergeCell ref="A24:B24"/>
    <mergeCell ref="B50:F50"/>
    <mergeCell ref="A52:G52"/>
    <mergeCell ref="A69:D69"/>
    <mergeCell ref="B70:D70"/>
    <mergeCell ref="B71:D71"/>
    <mergeCell ref="A45:F45"/>
    <mergeCell ref="B46:F46"/>
    <mergeCell ref="B47:F47"/>
    <mergeCell ref="B48:F48"/>
    <mergeCell ref="B49:F49"/>
    <mergeCell ref="A129:B129"/>
    <mergeCell ref="B122:F122"/>
    <mergeCell ref="A120:F120"/>
    <mergeCell ref="A95:F95"/>
    <mergeCell ref="A96:F96"/>
    <mergeCell ref="A97:F97"/>
    <mergeCell ref="B98:F98"/>
    <mergeCell ref="B99:F99"/>
    <mergeCell ref="B100:F100"/>
    <mergeCell ref="A102:J102"/>
    <mergeCell ref="A111:F111"/>
    <mergeCell ref="B112:F112"/>
    <mergeCell ref="B113:F113"/>
    <mergeCell ref="B114:F114"/>
    <mergeCell ref="B115:F115"/>
    <mergeCell ref="B116:F116"/>
    <mergeCell ref="A88:B88"/>
    <mergeCell ref="B117:F117"/>
    <mergeCell ref="B118:F118"/>
    <mergeCell ref="B121:F121"/>
    <mergeCell ref="A124:B124"/>
    <mergeCell ref="A94:F94"/>
  </mergeCells>
  <hyperlinks>
    <hyperlink ref="B9" r:id="rId1"/>
    <hyperlink ref="B19" r:id="rId2"/>
    <hyperlink ref="B20" r:id="rId3" display="www.gradgradiska.com"/>
  </hyperlinks>
  <pageMargins left="0.23622047244094491" right="0.23622047244094491" top="0.74803149606299213" bottom="0.74803149606299213" header="0.31496062992125984" footer="0.31496062992125984"/>
  <pageSetup paperSize="9" scale="65" orientation="landscape"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5.1_Ekonomski_profil  </vt:lpstr>
      <vt:lpstr>'5.1_Ekonomski_profil  '!Print_Area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dule</dc:creator>
  <cp:lastModifiedBy>Jelena Beuk</cp:lastModifiedBy>
  <cp:lastPrinted>2024-05-28T11:46:15Z</cp:lastPrinted>
  <dcterms:created xsi:type="dcterms:W3CDTF">2016-12-20T21:42:27Z</dcterms:created>
  <dcterms:modified xsi:type="dcterms:W3CDTF">2026-05-27T11:35:08Z</dcterms:modified>
</cp:coreProperties>
</file>